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D:\PB VOJNIK\PRENOVA 2023 PZI\ODDANI PZI PROJEKTI\ODVISNIKI\POPISI\"/>
    </mc:Choice>
  </mc:AlternateContent>
  <xr:revisionPtr revIDLastSave="0" documentId="13_ncr:1_{542CD326-E850-4F1C-A22F-A68D34E6CC73}" xr6:coauthVersionLast="47" xr6:coauthVersionMax="47" xr10:uidLastSave="{00000000-0000-0000-0000-000000000000}"/>
  <bookViews>
    <workbookView xWindow="-120" yWindow="-120" windowWidth="29040" windowHeight="15840" tabRatio="696" xr2:uid="{00000000-000D-0000-FFFF-FFFF00000000}"/>
  </bookViews>
  <sheets>
    <sheet name="skupna rek" sheetId="1" r:id="rId1"/>
    <sheet name="A-gradbena dela" sheetId="2" r:id="rId2"/>
    <sheet name="B-obrtna dela" sheetId="3" r:id="rId3"/>
    <sheet name="D.Rekapitulacija" sheetId="5" r:id="rId4"/>
    <sheet name="D.Moč" sheetId="6" r:id="rId5"/>
    <sheet name="D.Mala napetost" sheetId="7" r:id="rId6"/>
    <sheet name="D.RAZNO" sheetId="4" r:id="rId7"/>
    <sheet name="E.II_SI_REKAPITULACIJA" sheetId="8" r:id="rId8"/>
    <sheet name="E.II_SI_POPIS" sheetId="9" r:id="rId9"/>
  </sheets>
  <externalReferences>
    <externalReference r:id="rId10"/>
  </externalReferences>
  <definedNames>
    <definedName name="_5.1">#REF!</definedName>
    <definedName name="BETONSKA">'A-gradbena dela'!#REF!</definedName>
    <definedName name="Datum" localSheetId="5">#REF!</definedName>
    <definedName name="Datum" localSheetId="4">#REF!</definedName>
    <definedName name="Datum" localSheetId="6">#REF!</definedName>
    <definedName name="Datum" localSheetId="3">#REF!</definedName>
    <definedName name="Datum">#REF!</definedName>
    <definedName name="gd">'skupna rek'!#REF!</definedName>
    <definedName name="KROVSKA">'B-obrtna dela'!#REF!</definedName>
    <definedName name="Naročnik" localSheetId="5">#REF!</definedName>
    <definedName name="Naročnik" localSheetId="4">#REF!</definedName>
    <definedName name="Naročnik" localSheetId="6">#REF!</definedName>
    <definedName name="Naročnik" localSheetId="3">#REF!</definedName>
    <definedName name="Naročnik">#REF!</definedName>
    <definedName name="_xlnm.Print_Area" localSheetId="1">'A-gradbena dela'!$A$1:$E$38</definedName>
    <definedName name="_xlnm.Print_Area" localSheetId="2">'B-obrtna dela'!$A$1:$E$56</definedName>
    <definedName name="_xlnm.Print_Area" localSheetId="5">'D.Mala napetost'!$A$4:$F$56</definedName>
    <definedName name="_xlnm.Print_Area" localSheetId="4">D.Moč!$A$4:$F$89</definedName>
    <definedName name="_xlnm.Print_Area" localSheetId="6">D.RAZNO!$A$1:$F$19</definedName>
    <definedName name="_xlnm.Print_Area" localSheetId="3">D.Rekapitulacija!$A$1:$D$42</definedName>
    <definedName name="_xlnm.Print_Area" localSheetId="8">E.II_SI_POPIS!$A$1:$F$72</definedName>
    <definedName name="_xlnm.Print_Area" localSheetId="0">'skupna rek'!$A$1:$D$76</definedName>
    <definedName name="_xlnm.Print_Titles" localSheetId="1">'A-gradbena dela'!$1:$4</definedName>
    <definedName name="_xlnm.Print_Titles" localSheetId="2">'B-obrtna dela'!$1:$4</definedName>
    <definedName name="_xlnm.Print_Titles" localSheetId="5">'D.Mala napetost'!$1:$4</definedName>
    <definedName name="_xlnm.Print_Titles" localSheetId="4">D.Moč!$1:$4</definedName>
    <definedName name="_xlnm.Print_Titles" localSheetId="6">D.RAZNO!$1:$1</definedName>
    <definedName name="_xlnm.Print_Titles" localSheetId="8">E.II_SI_POPIS!$1:$2</definedName>
    <definedName name="_xlnm.Print_Titles" localSheetId="0">'skupna rek'!$1:$3</definedName>
    <definedName name="Z_3B8180A5_2F8F_4635_AB4A_D8322BC83C3B_.wvu.PrintArea" localSheetId="5" hidden="1">'D.Mala napetost'!$A$4:$F$53</definedName>
    <definedName name="Z_3B8180A5_2F8F_4635_AB4A_D8322BC83C3B_.wvu.PrintArea" localSheetId="4" hidden="1">D.Moč!$A$1:$F$87</definedName>
    <definedName name="Z_3B8180A5_2F8F_4635_AB4A_D8322BC83C3B_.wvu.PrintArea" localSheetId="6" hidden="1">D.RAZNO!$A$1:$G$19</definedName>
    <definedName name="Z_5E81AAF1_2C06_47E6_84E7_F8F10B36D210_.wvu.PrintArea" localSheetId="5" hidden="1">'D.Mala napetost'!$A$4:$F$53</definedName>
    <definedName name="Z_5E81AAF1_2C06_47E6_84E7_F8F10B36D210_.wvu.PrintArea" localSheetId="4" hidden="1">D.Moč!$A$1:$F$87</definedName>
    <definedName name="Z_5E81AAF1_2C06_47E6_84E7_F8F10B36D210_.wvu.PrintArea" localSheetId="6" hidden="1">D.RAZNO!$A$1:$G$19</definedName>
    <definedName name="Z_A2998FE5_5A96_47F1_BCF7_AF737EA8EFF0_.wvu.PrintArea" localSheetId="5" hidden="1">'D.Mala napetost'!$A$5:$F$58</definedName>
    <definedName name="Z_A2998FE5_5A96_47F1_BCF7_AF737EA8EFF0_.wvu.PrintArea" localSheetId="4" hidden="1">D.Moč!$A$5:$F$86</definedName>
    <definedName name="Z_A2998FE5_5A96_47F1_BCF7_AF737EA8EFF0_.wvu.PrintArea" localSheetId="6" hidden="1">D.RAZNO!$A$3:$F$21</definedName>
    <definedName name="Za" localSheetId="5">#REF!</definedName>
    <definedName name="Za" localSheetId="4">#REF!</definedName>
    <definedName name="Za" localSheetId="6">#REF!</definedName>
    <definedName name="Za" localSheetId="3">#REF!</definedName>
    <definedName name="Za">#REF!</definedName>
    <definedName name="ZEMELJSKA">'A-gradbena dela'!#REF!</definedName>
  </definedNames>
  <calcPr calcId="191029" fullPrecision="0"/>
</workbook>
</file>

<file path=xl/calcChain.xml><?xml version="1.0" encoding="utf-8"?>
<calcChain xmlns="http://schemas.openxmlformats.org/spreadsheetml/2006/main">
  <c r="F67" i="9" l="1"/>
  <c r="F65" i="9"/>
  <c r="F63" i="9"/>
  <c r="F61" i="9"/>
  <c r="F58" i="9"/>
  <c r="F53" i="9"/>
  <c r="F46" i="9"/>
  <c r="F40" i="9"/>
  <c r="F37" i="9"/>
  <c r="F24" i="9"/>
  <c r="F71" i="9" s="1"/>
  <c r="F7" i="8"/>
  <c r="D28" i="1" s="1"/>
  <c r="A4" i="8"/>
  <c r="E53" i="7" l="1"/>
  <c r="F52" i="7"/>
  <c r="E52" i="7"/>
  <c r="F50" i="7"/>
  <c r="E50" i="7"/>
  <c r="E49" i="7"/>
  <c r="E48" i="7"/>
  <c r="E46" i="7"/>
  <c r="E45" i="7"/>
  <c r="E44" i="7"/>
  <c r="F42" i="7"/>
  <c r="F41" i="7"/>
  <c r="F40" i="7"/>
  <c r="F43" i="7" s="1"/>
  <c r="F32" i="7"/>
  <c r="F34" i="7" s="1"/>
  <c r="F19" i="7"/>
  <c r="F18" i="7"/>
  <c r="F17" i="7"/>
  <c r="F16" i="7"/>
  <c r="F15" i="7"/>
  <c r="F14" i="7"/>
  <c r="F13" i="7"/>
  <c r="E81" i="6"/>
  <c r="F78" i="6"/>
  <c r="E78" i="6"/>
  <c r="F75" i="6"/>
  <c r="F74" i="6"/>
  <c r="F73" i="6"/>
  <c r="F65" i="6"/>
  <c r="F64" i="6"/>
  <c r="F63" i="6"/>
  <c r="F62" i="6"/>
  <c r="F61" i="6"/>
  <c r="F60" i="6"/>
  <c r="F59" i="6"/>
  <c r="F58" i="6"/>
  <c r="F57" i="6"/>
  <c r="F56" i="6"/>
  <c r="F55" i="6"/>
  <c r="F54" i="6"/>
  <c r="F53" i="6"/>
  <c r="F52" i="6"/>
  <c r="F51" i="6"/>
  <c r="F50" i="6"/>
  <c r="F41" i="6"/>
  <c r="F40" i="6"/>
  <c r="F39" i="6"/>
  <c r="F38" i="6"/>
  <c r="F29" i="6"/>
  <c r="F28" i="6"/>
  <c r="F27" i="6"/>
  <c r="F26" i="6"/>
  <c r="F31" i="6" s="1"/>
  <c r="F14" i="6"/>
  <c r="F13" i="6"/>
  <c r="F12" i="6"/>
  <c r="F11" i="6"/>
  <c r="E11" i="6"/>
  <c r="E19" i="4"/>
  <c r="E18" i="4"/>
  <c r="E17" i="4"/>
  <c r="E15" i="4"/>
  <c r="F10" i="4"/>
  <c r="F8" i="4"/>
  <c r="F6" i="4"/>
  <c r="F17" i="4" s="1"/>
  <c r="D30" i="5" s="1"/>
  <c r="A49" i="3"/>
  <c r="E50" i="3"/>
  <c r="A21" i="3"/>
  <c r="A27" i="2"/>
  <c r="A14" i="2"/>
  <c r="A17" i="2" s="1"/>
  <c r="F44" i="6" l="1"/>
  <c r="F20" i="7"/>
  <c r="F22" i="7" s="1"/>
  <c r="F51" i="7" s="1"/>
  <c r="D28" i="5" s="1"/>
  <c r="F45" i="7"/>
  <c r="F66" i="6"/>
  <c r="F68" i="6" s="1"/>
  <c r="F15" i="6"/>
  <c r="F17" i="6" s="1"/>
  <c r="F20" i="6" s="1"/>
  <c r="F83" i="6" s="1"/>
  <c r="D26" i="5" s="1"/>
  <c r="A31" i="3"/>
  <c r="E33" i="3"/>
  <c r="E32" i="3"/>
  <c r="E21" i="3"/>
  <c r="E22" i="3"/>
  <c r="D34" i="5" l="1"/>
  <c r="D26" i="1"/>
  <c r="D37" i="5"/>
  <c r="D40" i="5" s="1"/>
  <c r="E13" i="2"/>
  <c r="E42" i="3" l="1"/>
  <c r="A41" i="3" l="1"/>
  <c r="E39" i="3"/>
  <c r="E21" i="2" l="1"/>
  <c r="E20" i="2"/>
  <c r="E15" i="2" l="1"/>
  <c r="E14" i="2"/>
  <c r="E53" i="3" l="1"/>
  <c r="D73" i="1" l="1"/>
  <c r="E44" i="3"/>
  <c r="E12" i="2" l="1"/>
  <c r="E18" i="3"/>
  <c r="E19" i="3"/>
  <c r="E20" i="3"/>
  <c r="E23" i="3"/>
  <c r="E29" i="3"/>
  <c r="E30" i="3"/>
  <c r="E55" i="3"/>
  <c r="E27" i="2"/>
  <c r="E29" i="2"/>
  <c r="E30" i="2"/>
  <c r="E32" i="2"/>
  <c r="E33" i="2"/>
  <c r="E35" i="2"/>
  <c r="E16" i="2"/>
  <c r="E17" i="2"/>
  <c r="E18" i="2"/>
  <c r="E19" i="2"/>
  <c r="E28" i="2"/>
  <c r="E23" i="2" l="1"/>
  <c r="D49" i="1" s="1"/>
  <c r="E34" i="2"/>
  <c r="E31" i="2"/>
  <c r="E24" i="3"/>
  <c r="D67" i="1" s="1"/>
  <c r="E34" i="3"/>
  <c r="D69" i="1" s="1"/>
  <c r="D71" i="1"/>
  <c r="E56" i="3" l="1"/>
  <c r="A30" i="2"/>
  <c r="E36" i="2"/>
  <c r="D51" i="1" s="1"/>
  <c r="D76" i="1"/>
  <c r="D22" i="1" s="1"/>
  <c r="D30" i="1" l="1"/>
  <c r="E38" i="2"/>
  <c r="A33" i="2"/>
  <c r="D56" i="1"/>
  <c r="D20" i="1" s="1"/>
  <c r="D34" i="1" l="1"/>
  <c r="D36" i="1" s="1"/>
  <c r="D38" i="1" s="1"/>
  <c r="A20" i="2" l="1"/>
</calcChain>
</file>

<file path=xl/sharedStrings.xml><?xml version="1.0" encoding="utf-8"?>
<sst xmlns="http://schemas.openxmlformats.org/spreadsheetml/2006/main" count="402" uniqueCount="270">
  <si>
    <t>kpl</t>
  </si>
  <si>
    <t>SKUPAJ :</t>
  </si>
  <si>
    <t>PREDDELA IN RUŠITVENA DELA</t>
  </si>
  <si>
    <t>SKUPAJ PREDDELA IN RUŠITVENA DELA:</t>
  </si>
  <si>
    <r>
      <t>m</t>
    </r>
    <r>
      <rPr>
        <vertAlign val="superscript"/>
        <sz val="11"/>
        <rFont val="Arial CE"/>
        <family val="2"/>
        <charset val="238"/>
      </rPr>
      <t>2</t>
    </r>
  </si>
  <si>
    <t>Podkonstrukcija iz profilov iz pocinkane jeklene pločevine z izseki za sanitarne ali elektro instalacije je togo pritrjena. Vsi pritrdilni materiali kot npr. vijaki, žeblji in podobno morajo biti pocinkani ali fosforizirani. Pločevina za profile mora biti debela vsaj 0,6 mm.</t>
  </si>
  <si>
    <t>Če ni drugače navedeno, morajo biti površine pripravljene za barvanje in tapeciranje brez nanosa sredstva za grundiranje.</t>
  </si>
  <si>
    <t>A)</t>
  </si>
  <si>
    <t>I/</t>
  </si>
  <si>
    <t>ZIDARSKA DELA</t>
  </si>
  <si>
    <t>V/</t>
  </si>
  <si>
    <t>VI/</t>
  </si>
  <si>
    <t>RUŠITVENA DELA</t>
  </si>
  <si>
    <t>SKUPAJ GRADBENA DELA:</t>
  </si>
  <si>
    <t>B)</t>
  </si>
  <si>
    <t>VII/</t>
  </si>
  <si>
    <t>SLIKOPLESKARSKA DELA</t>
  </si>
  <si>
    <t>VIII/</t>
  </si>
  <si>
    <t>MAVČNE PREDELNE STENE IN STROPOVI</t>
  </si>
  <si>
    <t>post.</t>
  </si>
  <si>
    <t>opis postavke</t>
  </si>
  <si>
    <t>količina</t>
  </si>
  <si>
    <t>cena</t>
  </si>
  <si>
    <t>količina x cena</t>
  </si>
  <si>
    <t>Če višine niso navedene, lahko dovoljene višine izraču-namo ob upoštevanju njihove konstrukcije v skladu z avstr. standardom ÖNORM B 3415. Za višine nad 3,20 m se obračuna doplačilo, ki obsega stroške postavitve gradbenega odra. Dodatek se obračuna za tiste stene, ki presegajo navedeno višino.</t>
  </si>
  <si>
    <r>
      <t xml:space="preserve">SKUPAJ  </t>
    </r>
    <r>
      <rPr>
        <sz val="13"/>
        <rFont val="Arial CE"/>
        <family val="2"/>
        <charset val="238"/>
      </rPr>
      <t>z davkom :</t>
    </r>
  </si>
  <si>
    <t>ur</t>
  </si>
  <si>
    <t>kos</t>
  </si>
  <si>
    <t>Zidarska pomoč obrtnikom - KV delavec;(obračun po vpisu nadzornega organa v gradbeni dnevnik)</t>
  </si>
  <si>
    <t>Zidarska pomoč obrtnikom - PK delavec;(obračun po vpisu nadzornega organa v gradbeni dnevnik)</t>
  </si>
  <si>
    <t>SKUPAJ ZIDARSKA DELA:</t>
  </si>
  <si>
    <t>Višine</t>
  </si>
  <si>
    <t>Kovinska podkonstrukcija</t>
  </si>
  <si>
    <t>Izolacijska plast</t>
  </si>
  <si>
    <t>Površina</t>
  </si>
  <si>
    <t>SKUPAJ SLIKOPLESKARSKA DELA:</t>
  </si>
  <si>
    <t>SKUPAJ MAVČNE PREDELNE STENE IN STROPOVI:</t>
  </si>
  <si>
    <t xml:space="preserve"> </t>
  </si>
  <si>
    <t xml:space="preserve">OBJEKT:   </t>
  </si>
  <si>
    <t xml:space="preserve">INVESTITOR:  </t>
  </si>
  <si>
    <t xml:space="preserve">ŠTEVILKA PROJEKTA:  </t>
  </si>
  <si>
    <t>SKUPNA REKAPITULACIJA</t>
  </si>
  <si>
    <t>S K U P A J :</t>
  </si>
  <si>
    <t>DDV 22%</t>
  </si>
  <si>
    <t>B/</t>
  </si>
  <si>
    <t>OBRTNA DELA</t>
  </si>
  <si>
    <t>A/</t>
  </si>
  <si>
    <t>GRADBENA DELA</t>
  </si>
  <si>
    <t>Čiščenje prostorov (sprotno grobo  med gradnjo in končno po izvedenih vseh delih , vključno s finalnim čiščenjem vseh površin)-obračun po neto površini</t>
  </si>
  <si>
    <t xml:space="preserve">V/ </t>
  </si>
  <si>
    <r>
      <t>Izolacijsko plast je treba položiti po celotni površini in mora biti zaščiteva pred zdrsom. V sistemu montažnih predelnih sten je potrebno uporabiti termoizolacijske plošče iz kamene volne specifične gostote min. 30kg/m</t>
    </r>
    <r>
      <rPr>
        <vertAlign val="superscript"/>
        <sz val="11"/>
        <rFont val="Arial CE"/>
        <charset val="238"/>
      </rPr>
      <t xml:space="preserve">3, </t>
    </r>
    <r>
      <rPr>
        <sz val="11"/>
        <rFont val="Arial CE"/>
        <charset val="238"/>
      </rPr>
      <t>v kolikor ni drugače navedeno</t>
    </r>
  </si>
  <si>
    <t>VRATA, SANITARNE STENE</t>
  </si>
  <si>
    <t>SKUPAJ VRATA, SANITARNE STENE:</t>
  </si>
  <si>
    <t>TLAKI</t>
  </si>
  <si>
    <t>SKUPAJ  TLAKI:</t>
  </si>
  <si>
    <t>A/ GRADBENA DELA</t>
  </si>
  <si>
    <t>B/ OBRTNA DELA</t>
  </si>
  <si>
    <t>C/ POHIŠTVENA OPREMA</t>
  </si>
  <si>
    <t>D/ ELEKTRO INSTALACIJE</t>
  </si>
  <si>
    <t>E/ STROJNE INSTALACIJE</t>
  </si>
  <si>
    <t>F/ NEPREDVIDENA DELA (s strani naročnika vnaprej določen znesek)
5 % od A - F</t>
  </si>
  <si>
    <t>REKAPITULACIJA  GRADBENIH  DEL</t>
  </si>
  <si>
    <t>REKAPITULACIJA  OBRTNIH  DEL</t>
  </si>
  <si>
    <t>SKUPAJ OBRTNA DELA</t>
  </si>
  <si>
    <t xml:space="preserve"> Projektiranje objektov in nadzor Milan Cehner s.p.</t>
  </si>
  <si>
    <t xml:space="preserve">Vizore 1/c 3203 Nova Cerkev  E-mail:  milan.cehner@outlook.com Tel.:  040 356 730   </t>
  </si>
  <si>
    <t>m1</t>
  </si>
  <si>
    <t>m2</t>
  </si>
  <si>
    <t>Kitanje, brušenje, impregnacija in 2x oplesk obstoječih sten s pralno  barvo (kot naprimer Lateks) v niansah po izboru uporabnika. Vse neprimerne in odpadajoče opleske pred kitanjem odstraniti.</t>
  </si>
  <si>
    <t xml:space="preserve">Kitanje, brušenje, impregnacija in 2x oplesk novih sten s pralno  barvo (kot naprimer Lateks) v niansah po izboru uporabnika. </t>
  </si>
  <si>
    <t>Priprava in zaščita gradbišča, postavitev premične pisarne in sanitarij, prometne signalizacije, ograje gradbišča, zagraditev parkinga za potrebe dovoza in odvoza materiala, električnih in vodovodnih priključkov, izdelava in postavitev gradbiščne table, čiščenje in pranje cest (v primeru onesnaženja le-teh),  ipd.
V ceni zajeti tudi vse potrebne načrte za organizacijo gradbišča.
Kompletno z vsemi pomožnimi deli.
Po končanih delih vzpostavitev prvotnega stanja obstoječe zunanje ureditve.</t>
  </si>
  <si>
    <t>Razna nepredvidena rušitvena dela, ki niso opisana v posameznih postavkah - PK delavec</t>
  </si>
  <si>
    <t>PB Vojnik
Celjska cesta 37
3212 Vojnik</t>
  </si>
  <si>
    <t>PZI</t>
  </si>
  <si>
    <t xml:space="preserve">Pri rušitvenih delih je potrebno upoštevati Pravilnik o ravnanju z gradbenimi odpadki, kar pomeni, da je potrebno ruševine na gradbišču ločevati in ločeno odajati pooblaščenim prevzemnikom. Izvajalec mora Investitorju na koncu gradnje predati vse prevzemne liste ( potrdila ) o primoredaji ruševin. Enotne cene morajo upoštevati vsa opravila in stroške za kompletno izvedbo posamezne postavke (izvedbo rušitve s potrebnimi varnosnimi podporami, iznos ruševin na gradbiščno deponijo, nakladanje naprevozno sredstvo in odvoz pooblaščenemu prevzemniku ruševin). Faktor razhrahljivosti mora biti upoštevan v enotnih cenah! 
</t>
  </si>
  <si>
    <t>Pred pričetkom del izvajalec in investitor izdelata spisek opreme in ostalega še uporabnega materiala, ki se deponira v skladišču PB Vojnik.</t>
  </si>
  <si>
    <t>Demontaža in iznos obstoječe pohištvene opreme, ki se bo na dan uvedbe v delo nahajala v obravnavanih prostorih. Del opreme se po dogovoru z investitorjem deponira v skladišču investitorja ostalo se odpelje na deponijo.</t>
  </si>
  <si>
    <t>POPIS GOI DEL</t>
  </si>
  <si>
    <t>Ureditev pisarn in sob za razgovore v pritličju oddelka za zdravljenje odvisnosti</t>
  </si>
  <si>
    <t>82/23</t>
  </si>
  <si>
    <t>Predvidena dela se izvajajo v bolniških prostorih, kjer je potrebno upoštevati posebna oz. strožja higienska ter varnostna pravila, ki veljajo v PB Vojnik, kar je potrebno upoštevati v enotnih cenah.
- vsi odklopi inštalacij morajo biti v naprej dogovorjeni z investitorjem in vdrževalnim osebjem PB Vojnik.
- vsa hrupna dela je potrebno izvajata v naprej dogovorjenih časovnih terminih.
- upoštevati je potrebno, da se bodo določena dela morala izvajati v nočnem času in na dela proste dneve.
- transporti mat. znotraj objekta se moraja izvajati v min. količinah in z investitorjem dogovorjenih terminih.
- vse hodnike oz. transpotne poti je potrebno vsakodnevno in sprotno čistiti.
Dela se izvajajo v pritličju oddelka za zdravljenje odvisnosti. V vseh enotnih cenah morajo biti zajeti vsi transporti materiala in ruševin v oz. iz prostora.</t>
  </si>
  <si>
    <t>Zaščita obstoječih tlakov (ki se ohranijo) med gradnjo s penasto folijo ali podobno.</t>
  </si>
  <si>
    <t>Obstoječi sekundarni stropovi:
- demontaža obstoječih plošč in deponiranje za ponovno uporabo.
- predelava obstoječe podkonstrukcije na območju novih sten
- Novi zaključni profili stropa na območju novih sten
- Ponovna montaža obstoječih plošč po končanih delih</t>
  </si>
  <si>
    <r>
      <rPr>
        <b/>
        <sz val="11"/>
        <rFont val="Arial CE"/>
        <charset val="238"/>
      </rPr>
      <t>V1 108/300 cm</t>
    </r>
    <r>
      <rPr>
        <sz val="11"/>
        <rFont val="Arial CE"/>
        <family val="2"/>
        <charset val="238"/>
      </rPr>
      <t xml:space="preserve">
ENOKRILNA VRATA
VRATNI OKVIR: kovinski podboj s finalnim opleskom; minimalno  zaobljeni robovi; pripire z globoko brazdo.
VRATNO KRILO: gladko polno vratno krilo obojestransko obloženo z laminatom boljše kvalitete (max-funder, egger ali podobno) debeline 0,8-1,0 mm in z  globoko brazdo izdelano po vzoru obstoječih vrat.
OKOVJE: okovje srednjega cenovnega razreda min. 3 nasadila na vratno krilo, ki ima zaradi svoje širine večjo težo. 
KLJUKE: inox bolnišnične  kljuke z deljenim ščitom, cilnindrična ključavnica v vratnem krilu s sistemskim ključem.
Za vrati stenski gumi odbijač.
NADSVETLOBA: Zvočno izolacijsko steklo deb. 4+12+4 mm
Vse barve po izboru investitorja, oziroma enako kot obstoječa vrata, 
Zvočna zaščita min. 30 dB
</t>
    </r>
  </si>
  <si>
    <r>
      <rPr>
        <b/>
        <sz val="11"/>
        <rFont val="Arial CE"/>
        <charset val="238"/>
      </rPr>
      <t>V2 98/300 cm</t>
    </r>
    <r>
      <rPr>
        <sz val="11"/>
        <rFont val="Arial CE"/>
        <family val="2"/>
        <charset val="238"/>
      </rPr>
      <t xml:space="preserve">
ENOKRILNA VRATA
VRATNI OKVIR: kovinski podboj s finalnim opleskom; minimalno  zaobljeni robovi; pripire z globoko brazdo.
VRATNO KRILO: gladko polno vratno krilo obojestransko obloženo z laminatom boljše kvalitete (max-funder, egger ali podobno) debeline 0,8-1,0 mm in z  globoko brazdo izdelano po vzoru obstoječih vrat.
OKOVJE: okovje srednjega cenovnega razreda min. 3 nasadila na vratno krilo, ki ima zaradi svoje širine večjo težo. 
KLJUKE: inox bolnišnične  kljuke z deljenim ščitom, cilnindrična ključavnica v vratnem krilu s sistemskim ključem.
Za vrati stenski gumi odbijač.
NADSVETLOBA: Zvočno izolacijsko steklo deb. 4+12+4 mm
Vse barve po izboru investitorja, oziroma enako kot obstoječa vrata, 
Zvočna zaščita min. 30 dB
</t>
    </r>
  </si>
  <si>
    <t>Izdelava PVC nizkostenske zaokrožnice, izdelane po enakem vzoru kot obstoječe.
(območje novih predelnih sten)</t>
  </si>
  <si>
    <r>
      <t xml:space="preserve">G/
DOKUMENTACIJA IN STORITVE:
- PID, DZO, NOV za vsa GOI dela in pohištvo:
</t>
    </r>
    <r>
      <rPr>
        <sz val="11"/>
        <rFont val="Arial CE"/>
        <charset val="238"/>
      </rPr>
      <t xml:space="preserve">2x tiskan izvod, 1xCD z originalnim zapisom, 
</t>
    </r>
  </si>
  <si>
    <t>SOBA ZA SKUPINE</t>
  </si>
  <si>
    <t>Nenosilna in neprestavljiva pregradna stena (d = 150 mm) z enojno kovinsko podkonstrukcijo (100 mm) in obojestransko dvojno oblogo iz mavčno-kartonskih plošč d=12,5 mm, debelina izolacijskega sloja iz kamene volne deb. 10 cm ( Knauf Insulation Akustik Board ali Knauf Insulation TI 140 W)
- vključno z vsemi potrebnimi ojačitvami za montažo vrat in pohištvene ter ostale opreme.
Zvočna zaščita  Rw min. 50 dB</t>
  </si>
  <si>
    <t>Dobavi in montira investitor</t>
  </si>
  <si>
    <t>Celje, december 2023</t>
  </si>
  <si>
    <t>III./</t>
  </si>
  <si>
    <t>RAZNO</t>
  </si>
  <si>
    <t>Poz.</t>
  </si>
  <si>
    <t>Naziv dela in materiala</t>
  </si>
  <si>
    <t>KOL</t>
  </si>
  <si>
    <t>ME</t>
  </si>
  <si>
    <t>Cena (Eur)</t>
  </si>
  <si>
    <t>Skupaj (Eur)</t>
  </si>
  <si>
    <t>-</t>
  </si>
  <si>
    <r>
      <t xml:space="preserve">PREGLED, PREIZKUS IN MERITVE ZAŠČITE PROTI UDARU ELEKTRIČNEGA TOKA, IZOLACIJSKE TRDNOSTI KABELSKIH VODNIKOV, GALVANSKIH POVEZAV KOVINSKIH MAS IN  PONIKALNE UPORNOSTI OZEMLJITVE TER IZDAJA USTREZNE DOKUMENTACIJE V SKLADU S PREDPISI IN PROTOKOLI, </t>
    </r>
    <r>
      <rPr>
        <b/>
        <u/>
        <sz val="10"/>
        <rFont val="Arial"/>
        <family val="2"/>
        <charset val="238"/>
      </rPr>
      <t>OPRAVI NPK PREGLEDNIK Z  CERTIFIKATOM ZA ZAHTEVNE OBJEKTE</t>
    </r>
  </si>
  <si>
    <t>PREGLED IN MERITVE OSVETLJENOSTI ZASILNE in SPLOŠNE RAZSVETLJAVE S STRANI POOBLAŠČENE INSTITUCIJE</t>
  </si>
  <si>
    <t>IZVAJALEC DEL VNESE VSE SPREMEMBE NA PZI DOKUMENTACIJO</t>
  </si>
  <si>
    <t>PROJEKTANTSKI NADZOR (PO DEJANSKIH STROŠKIH)</t>
  </si>
  <si>
    <t>ELEKTROINŠTALACIJA OBJEKTA SKUPAJ:</t>
  </si>
  <si>
    <t>POPIS ELEKTRIČNIH INSTALACIJ IN OPREME</t>
  </si>
  <si>
    <t>POPIS GRADBENO-OBRTNIH DEL</t>
  </si>
  <si>
    <t xml:space="preserve">Ureditev pisarne in sobe za razgovore v pritličju </t>
  </si>
  <si>
    <t xml:space="preserve">PSIHIATRIČNA BOLNICA VOJNIK
</t>
  </si>
  <si>
    <t xml:space="preserve">Celjska cesta 37
</t>
  </si>
  <si>
    <t>3212 VOJNIK</t>
  </si>
  <si>
    <t xml:space="preserve">ŠTEVILKA NAČRTA:  </t>
  </si>
  <si>
    <t>6112/23</t>
  </si>
  <si>
    <t>Celje, november 2023</t>
  </si>
  <si>
    <t>REKAPITULACIJA  ELEKTRIČNE INŠTALACIJE</t>
  </si>
  <si>
    <t>Z.š.</t>
  </si>
  <si>
    <t>Postavka</t>
  </si>
  <si>
    <t>Znesek (EUR)</t>
  </si>
  <si>
    <t>I./</t>
  </si>
  <si>
    <t>ELEKTROINSTALACIJE MOČI</t>
  </si>
  <si>
    <t>II./</t>
  </si>
  <si>
    <t>ELEKTROINSTALACIJE MALE NAPETOSTI</t>
  </si>
  <si>
    <r>
      <t xml:space="preserve">SKUPAJ </t>
    </r>
    <r>
      <rPr>
        <b/>
        <sz val="10"/>
        <rFont val="Arial CE"/>
        <family val="2"/>
        <charset val="238"/>
      </rPr>
      <t>brez DDV:</t>
    </r>
  </si>
  <si>
    <t>DDV 22 %</t>
  </si>
  <si>
    <r>
      <t xml:space="preserve">SKUPAJ </t>
    </r>
    <r>
      <rPr>
        <b/>
        <sz val="10"/>
        <rFont val="Arial CE"/>
        <family val="2"/>
        <charset val="238"/>
      </rPr>
      <t>z DDV:</t>
    </r>
  </si>
  <si>
    <t>ELEKTROINSTALACIJE MOČI in RAZSVETLJAVE</t>
  </si>
  <si>
    <t>Kol</t>
  </si>
  <si>
    <t>1.</t>
  </si>
  <si>
    <t>STIKALNI BLOKI:</t>
  </si>
  <si>
    <t>1.1.</t>
  </si>
  <si>
    <t>STIKALNI BLOK RP-1</t>
  </si>
  <si>
    <t>(dobava in montaža v obstoječ razdelilnik)</t>
  </si>
  <si>
    <t>Inštalacijski odklopnik, karak. C 16A, 1-polni, 6kA</t>
  </si>
  <si>
    <t>drobni in vezni instalacijski material (15%)</t>
  </si>
  <si>
    <t>STIKALNI BLOK RP-1  skupaj :</t>
  </si>
  <si>
    <t>STIKALNI BLOKI skupaj :</t>
  </si>
  <si>
    <t>2.</t>
  </si>
  <si>
    <t>KABELSKI RAZVOD</t>
  </si>
  <si>
    <t>(dobava in polaganje)</t>
  </si>
  <si>
    <t>Kabli morajo biti izdelani skladno s standardom SIST EN 50575:2014+A1:2016 in z upoštevanjem vzdržnih tokov po IEC HD 60364-5-52. Skladno z uredbo EU 305/2011 (CPR) morajo biti kabli opremljeni z izjavo o lastnostih DoP (Declaration of Performance) - oznaka CE, ki  kable razvršča glede na odpornost proti gorenju, sproščanje toplote in širjenje plamena.</t>
  </si>
  <si>
    <t>Energetski kabel s Cu  vodniki, z izolacijo tipa XLPE  in plaščem iz PVC  - 1kV položen pretežno na kabelske lestve kabelske police. Skladno s standardom SIST EN 50575 mora  kabel imeti lastnosti ob požaru najmanj - B2ca</t>
  </si>
  <si>
    <t>Kabel  NHXMH-J   5x2,5mm2</t>
  </si>
  <si>
    <t>m</t>
  </si>
  <si>
    <t>Kabel NHXMH-J    3x2,5mm2</t>
  </si>
  <si>
    <t>Kabel NHXMH-J    3x1,5mm2</t>
  </si>
  <si>
    <t>Vodnik HOV5-K 1x6mm2</t>
  </si>
  <si>
    <t>KABELSKI RAZVOD skupaj:</t>
  </si>
  <si>
    <t>3.</t>
  </si>
  <si>
    <t>SVETILNA TELESA</t>
  </si>
  <si>
    <t>(dobava in montaža)</t>
  </si>
  <si>
    <t>a)</t>
  </si>
  <si>
    <t>SPLOŠNA RAZSVETLJAVA</t>
  </si>
  <si>
    <r>
      <rPr>
        <b/>
        <sz val="10"/>
        <rFont val="Arial"/>
        <family val="2"/>
        <charset val="238"/>
      </rPr>
      <t xml:space="preserve">A1 </t>
    </r>
    <r>
      <rPr>
        <sz val="10"/>
        <rFont val="Arial"/>
        <family val="2"/>
        <charset val="238"/>
      </rPr>
      <t>Vgradna svetilka, 33 W / LED 4000 K, ohišje RAL 9016, mikroprizmatični PMMA difuzor, ki zmanjšuje efekt bleščanja (UGR&lt;19), IP40 / IP20, kot npr.: TRILUX SIELLA G7 M73 PW19 40-840 ET 33 W/LED IP40 (7938440)</t>
    </r>
  </si>
  <si>
    <r>
      <rPr>
        <b/>
        <sz val="10"/>
        <rFont val="Arial"/>
        <family val="2"/>
        <charset val="238"/>
      </rPr>
      <t>A3</t>
    </r>
    <r>
      <rPr>
        <sz val="10"/>
        <rFont val="Arial"/>
        <family val="2"/>
        <charset val="238"/>
      </rPr>
      <t xml:space="preserve"> Vgradna svetilka / downlight, 19 W / LED 4000 K, polikarbonatno ohišje RAL9016, PMMA opal difuzor, IP20 / IP44, kot npr.: TRILUX 2325 G3 C07 OA LED 20/14/08/ML-8MC ET 19 W/LED IP44 (7791240)</t>
    </r>
  </si>
  <si>
    <r>
      <rPr>
        <b/>
        <sz val="10"/>
        <rFont val="Arial"/>
        <family val="2"/>
        <charset val="238"/>
      </rPr>
      <t xml:space="preserve">Z1 </t>
    </r>
    <r>
      <rPr>
        <sz val="10"/>
        <rFont val="Arial"/>
        <family val="2"/>
        <charset val="238"/>
      </rPr>
      <t>Vgradna/nadgradna svetilka varnostne razsvetljave, za osvetljevanje evakuacijskih poti, 2 W / LED, ohišje iz polikarbonata RAL 9003, visoko presevne PMMA leče, leča za velike prostore, 3 urna avtonomija, pripravni spoj, IP20, kot npr.: BEGHELLI RONDO LED 2 W/LED IP20 (N94500AT)</t>
    </r>
  </si>
  <si>
    <r>
      <rPr>
        <b/>
        <sz val="10"/>
        <rFont val="Arial"/>
        <family val="2"/>
        <charset val="238"/>
      </rPr>
      <t>P01</t>
    </r>
    <r>
      <rPr>
        <sz val="10"/>
        <rFont val="Arial"/>
        <family val="2"/>
        <charset val="238"/>
      </rPr>
      <t xml:space="preserve"> Nadgradna svetilka varnostne razsvetljave, za označevanje evakuacijskih poti, 4 W / LED, ohišje polikarbonata RAL 9003, visoko učinkovit optični sistem z osvetlitvijo ozadja, 3 urna avtonomija, trajni spoj, IP40, kot npr. BEGHELLI  EXIT DF20M AT SA LF 4 W/LED IP20 (4385) RAVNO</t>
    </r>
  </si>
  <si>
    <t>SVETILNA TELESA skupaj:</t>
  </si>
  <si>
    <t>4.</t>
  </si>
  <si>
    <t>OSTALI ELEKTROINŠTALACIJSKI MATERIAL in DELA</t>
  </si>
  <si>
    <t>(dobava in montaža oz. polaganje)</t>
  </si>
  <si>
    <t>Dobava in montaža kabelske police PK100/50 mm v kompletu:
- kabelska polica, ravne spojnice, vijaki in stenske konzole;  siderni pribor, spojni in vijačni material</t>
  </si>
  <si>
    <t>stikalo micro p/o serijsko</t>
  </si>
  <si>
    <t>kom</t>
  </si>
  <si>
    <t>Stropni senzor gibanja theMova S360-100 AP WH
beli, domet 3-7M, 5s-20min, 360°, fi97x71, IP5</t>
  </si>
  <si>
    <t>PVC nosilci kablov ("pajki")</t>
  </si>
  <si>
    <t>zaščitna cev fi 13,5 - fi 32 (tbx,PN)</t>
  </si>
  <si>
    <t>kovinski parapetni kanal dvoprekatni s pokrovom dim 130/70mm komplet z zaključnimi elementi</t>
  </si>
  <si>
    <t xml:space="preserve">trojna II.polna vtičnica z zaščitnim kontaktom za montažo v  parapetni  kanal komplet z dozo </t>
  </si>
  <si>
    <t xml:space="preserve">Vtičnica 230V/16A, L, N, Pe, primerna za podometno montažo, IP 20, tip micro </t>
  </si>
  <si>
    <t>Dolbljenje obstoječih opečnih sten za elektro instalacije - rega &lt; 5/5 cm, vključno s kasnejšim zametom - izvedba izključno z rezkanjem!</t>
  </si>
  <si>
    <t>razvodnica DIP dodatne izenačitve potenciala</t>
  </si>
  <si>
    <t>razvodnica DPN 120x120x50 mm</t>
  </si>
  <si>
    <t>plastični kvadro kanal raznih dimenzij</t>
  </si>
  <si>
    <t>demontaža obstoječe instalacij</t>
  </si>
  <si>
    <t>h</t>
  </si>
  <si>
    <t>preureditev  obstoječe instalacije</t>
  </si>
  <si>
    <t>odpiranje in zapiranje obstoječega sekundarnega stropovja</t>
  </si>
  <si>
    <t>razno konstrukcijsko železo</t>
  </si>
  <si>
    <t>kg</t>
  </si>
  <si>
    <t>drobni in vezni instalacijski material (10%)</t>
  </si>
  <si>
    <t>OSTALI ELEKTROINŠTALACIJSKI MATERIAL skupaj:</t>
  </si>
  <si>
    <t>5.</t>
  </si>
  <si>
    <t>PRIKLOPI</t>
  </si>
  <si>
    <t>priklop enofaznega porabnika</t>
  </si>
  <si>
    <t>Spoji na kovinsko maso vijačni in varjeni oz. z cevno objemko</t>
  </si>
  <si>
    <t>napisne ploščice,oznake ter drobni in vezni instalacijski material</t>
  </si>
  <si>
    <t>PRIKLOPI skupaj:</t>
  </si>
  <si>
    <t>ELEKTROINŠTALACIJA MOČI   S K U P A J:</t>
  </si>
  <si>
    <t>Opomba:</t>
  </si>
  <si>
    <t>Cene so projektantske, za konkretno ponudbo je potrebno pridobiti ponudbo izvajalca električnih instalacij!</t>
  </si>
  <si>
    <t>RAČUNALNIŠKA INŠTALACIJA:</t>
  </si>
  <si>
    <t>(dograditev v obstoječo KVO1 omaro)</t>
  </si>
  <si>
    <t>19" kabelska vodila, plošca, 1HE, 5 kovinskih obrocev</t>
  </si>
  <si>
    <t>Plošca, spajalna, 19", 24xRJ45, oklopljena, kat.6, 1HE</t>
  </si>
  <si>
    <t>Kabel, spajalni, RJ45, oklopljen, kat.6, UTP, siv, 1,0m</t>
  </si>
  <si>
    <t>vtičnica RJ 45 cat 6A UTP  dvojna montirana na parapetnem kanalu (kanal upoštevan pri popisih jakotočnih instalacij) cpl z dozo</t>
  </si>
  <si>
    <t>spajanje UTP kabla z razdelilno ploščo</t>
  </si>
  <si>
    <t>spajanje UTP kabla z  vtičnico</t>
  </si>
  <si>
    <t>meritve univerzalnega ožičenje z izdajo ustreznega merilnega protokola</t>
  </si>
  <si>
    <t>RAČUNALNIŠKA INŠTALACIJA skupaj:</t>
  </si>
  <si>
    <t>KABELSKI RAZVOD:</t>
  </si>
  <si>
    <t>Telekomunikacijski vodniki s plastično izolacijo in Cu vodnikom HALOGENFREE -B2ca</t>
  </si>
  <si>
    <t>kabel UTP cat6</t>
  </si>
  <si>
    <t>OSTALI ELEKTROINŠTALACIJSKI MATERIAL</t>
  </si>
  <si>
    <t>ELEKTROINŠTALACIJA MALE NAPETOSTI      skupaj:</t>
  </si>
  <si>
    <t>STROJNE INŠTALACIJE - REKAPITULACIJA:</t>
  </si>
  <si>
    <t>OPOMBA:</t>
  </si>
  <si>
    <t xml:space="preserve"> -</t>
  </si>
  <si>
    <t xml:space="preserve">V enotnih cenah je vedno potrebno zajeti dobavo, izdelavo, montažo in ves vezni ter pritrdilni material za navedeno postavko , četudi tekst postavke eksplicitno ne navaja tega. </t>
  </si>
  <si>
    <t>V sklop izvajalčeve ponudbe sodijo vsi delavniški načrti, ki jih pred izvedbo glede tehnične pravilnosti, zahtevane kakovosti in izgleda potrdi odgovorni projektant arhitekture.</t>
  </si>
  <si>
    <t>Kjer ni opredeljenega izvedbenega detajla ali izdelka, ga mora izvajalec pred izvedbo predstaviti,  izbor potrdita odgovorni projektant arhitekture in investitor.</t>
  </si>
  <si>
    <t>Vzorce vseh finalnih materialov je ponudnik dolžan predložiti projektantu v potrditev. Kjer so možne alternative v izbiri materiala (finalne obloge površin, njihove obdelave, vidni in nevidni pritrdilni materiali, podkonstrukcije, vzorci potiskov, okovje, obdelave stavbnega pohištva in podobno), je pred izvedbo obvezno predložiti vzorce, ki jih potrdita odgovorni projektant arhitekture in investitor.</t>
  </si>
  <si>
    <t xml:space="preserve">V ponujenih enotnih cenah je pri vseh postavkah potrebno zajeti delovne, nosilne in vse ostale odre, potrebne za izvedbo določene postavke , kakor tudi varnostna podpiranja, razpiranja in podobno, razen kjer je to izrecno drugače opredeljeno. </t>
  </si>
  <si>
    <t>V projektu navedeni proizvajalci in komercialna imena izdelkov so simbolnega značaja in za ponudnika oz. izvajalca niso obvezni. Imena so navedena z namenom, da se opredeli zahtevani  standard oz. kvaliteta določenega gradbenega proizvoda.</t>
  </si>
  <si>
    <t>Potrebno je izdelati navodila za obratovanje in vzdrževanje ter napisne ploščice za vse sklope</t>
  </si>
  <si>
    <t>Vsa pripravljalna in zaključna dela, zarisovanja ter poskusno obratovanje so zajeta v samih pozicijah</t>
  </si>
  <si>
    <t>Post.</t>
  </si>
  <si>
    <t>Opis del</t>
  </si>
  <si>
    <t>E/M</t>
  </si>
  <si>
    <t>Količina</t>
  </si>
  <si>
    <t>Cena</t>
  </si>
  <si>
    <t>Znesek</t>
  </si>
  <si>
    <t>1    OGREVANJE IN POHLAJEVANJE PROSTOROV</t>
  </si>
  <si>
    <t>Zunanja split enota klimatskega sistema za uporabo z notranjimi enotami stenske izvedbe. Naprava je namenjena za zunanjo montažo - zaščitena pred vremenskimi vplivi, z vgrajenim inverterskim kompresorjem, zračno hlajenim kondenzatorjem in vsemi potrebnimi elementi za zaščito, krmiljenje in regulacijo enote za delovanje. Hladilno sredstvo R32. Z naslednjimi tehničnimi lastnostmi:</t>
  </si>
  <si>
    <t>Qh = 3,50 (0,85 - 4,00) kW</t>
  </si>
  <si>
    <t>N = 0,98 (0,24 - 1,20) kW / 1F - 230 V - 50 Hz</t>
  </si>
  <si>
    <t>SEER = 6,80 A++</t>
  </si>
  <si>
    <t>Qg = 4,00 (0,80 - 5,10) kW</t>
  </si>
  <si>
    <t>Pdesign pri -10°C = 2,8 kW</t>
  </si>
  <si>
    <t>N = 0,99 (0,20 - 1,38) kW / 1F - 230 V - 50 Hz</t>
  </si>
  <si>
    <t>SCOP = 4,60 A++</t>
  </si>
  <si>
    <t>Pretok zraka h/g: 28,7 / 29,7 m3/min</t>
  </si>
  <si>
    <t>Raven zvočnega tlaka: hlajenje: 48 dBA</t>
  </si>
  <si>
    <t>Raven zvočnega tlaka: ogrevanje: 50 dBA</t>
  </si>
  <si>
    <t>Dimenzije V × Š × G = 542 x 780 x 289 mm</t>
  </si>
  <si>
    <t>Teža: 29 kg</t>
  </si>
  <si>
    <t>Max. razdalja povezovalnih cevi: od 3 do 15 m, do 15 m višine</t>
  </si>
  <si>
    <t>Priključek R32: tekoča faza: 6,35 mm</t>
  </si>
  <si>
    <t>Priključek R32: Plinska faza: 9,52 mm</t>
  </si>
  <si>
    <t>Območje delovanja: hlajenje: -10 do 43 ° C</t>
  </si>
  <si>
    <t>Območje: ogrevanje: -15 do 24 ° C</t>
  </si>
  <si>
    <t>Notranja enota klimatskega sistema stenske izvedbe, opremljena z ventilatorjem, tristopenjskim elektromotorjem, izmenjevalnikom toplote z direktno ekspanzijo freona in vsemi potrebnimi elementi za zaščito, krmiljenje in regulacijo enote in temperature. Z naslednjimi tehničnimi lastnostmi:</t>
  </si>
  <si>
    <t xml:space="preserve">Moč hlajenja: Qh = 3,5 kW </t>
  </si>
  <si>
    <t>Moč ogrevanja: Qg = 4,0 kW</t>
  </si>
  <si>
    <t>Hladilno sredstvo: R32</t>
  </si>
  <si>
    <t>Raven zvočnega tlaka: hlajenje: 20 / 30 / 42 dB (A)</t>
  </si>
  <si>
    <t>Raven zvočnega tlaka: ogrevanje: 22 / 33 / 42 dB (A)</t>
  </si>
  <si>
    <t>Dimenzije: V × Š × G = 290 x 779 x 209 mm</t>
  </si>
  <si>
    <t>Teža: 8 kg</t>
  </si>
  <si>
    <t>Priključek R32: plinska faza: 9,52 mm</t>
  </si>
  <si>
    <t>Enota vključuje IR daljinski upravljalnikom s 7-dnevnim časovnikom in uro</t>
  </si>
  <si>
    <t xml:space="preserve">Bakrene cevi, predizolirane z ARMSTRONG AC 9 s fazonskimi kosi, z materialom za lotanje, s tesnilnim in obešalnim materialom, z dodatkom za razrez, po VDI 2035, DIN 18380                                                                      </t>
  </si>
  <si>
    <t xml:space="preserve">Cu 6,35 x 9,52 mm       </t>
  </si>
  <si>
    <t>Montaža zunanje enote</t>
  </si>
  <si>
    <t>postavitev zunanje enote na stenske nosilce</t>
  </si>
  <si>
    <t>priklop cevnih in elektro instalacij</t>
  </si>
  <si>
    <t xml:space="preserve">tlačni preizkus instalacije z dušikom po DIN/VDI </t>
  </si>
  <si>
    <t>Montaža notranje enote</t>
  </si>
  <si>
    <t>montaža naprave na montažno ploščo</t>
  </si>
  <si>
    <t>prilkop cevnih instalacij na notranjo enoto</t>
  </si>
  <si>
    <t>montaža in priklop signalnega kabla na notranjo enoto</t>
  </si>
  <si>
    <t>montaža in priklop elektro kabla na notranjo enoto</t>
  </si>
  <si>
    <t>Polnjenje sistema</t>
  </si>
  <si>
    <t>vakuumiranje sistema</t>
  </si>
  <si>
    <t>polnjenje sistema z medijem R32</t>
  </si>
  <si>
    <t>Cevni razvod za odvod kondenza izdelan iz trdih debelostenskih PVC cevi, komplet z vsem spojnim materialom in fazonskimi kosi ter montažnim in tesnilnim materialom</t>
  </si>
  <si>
    <t>Ø 32</t>
  </si>
  <si>
    <t>Zidni sifon za odvod kondenzata, komplet s proti smradno zaporo ter montažnim in tesnilnim materialom</t>
  </si>
  <si>
    <t>Priklop odvoda kondenzata na obstoječo vertikalo fekalne oz. meteorne kanalizacije, komplet z m ontažnim in tesnilnim materialom</t>
  </si>
  <si>
    <t>Prestavitev obstoječe notranje enote split sistema pohlajevanja, komplet z čiščenjem, vakumiranjem in dopolnjevanjem sistema ter veznimi cevmi skupne dolžine 6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</si>
</sst>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quot;0&quot;"/>
    <numFmt numFmtId="165" formatCode="#,##0.00\ [$€-1]"/>
    <numFmt numFmtId="166" formatCode="#,##0.00\ _S_I_T"/>
    <numFmt numFmtId="167" formatCode="#,##0.00\ _€"/>
    <numFmt numFmtId="168" formatCode="#,##0.00&quot;       &quot;;\-#,##0.00&quot;       &quot;;&quot; -&quot;#&quot;       &quot;;@\ "/>
    <numFmt numFmtId="169" formatCode="#,##0&quot; SIT &quot;;\-#,##0&quot; SIT &quot;;&quot; - SIT &quot;;@\ "/>
    <numFmt numFmtId="170" formatCode="#,##0.00&quot; SIT &quot;;\-#,##0.00&quot; SIT &quot;;&quot; -&quot;#&quot; SIT &quot;;@\ "/>
    <numFmt numFmtId="171" formatCode="[$$-409]#,##0.00;[Red]\-[$$-409]#,##0.00"/>
    <numFmt numFmtId="172" formatCode="[$-424]General"/>
    <numFmt numFmtId="173" formatCode="#,##0.00_ ;\-#,##0.00\ "/>
    <numFmt numFmtId="174" formatCode="#,##0.000"/>
    <numFmt numFmtId="175" formatCode="_-* #,##0.00\ _€_-;\-* #,##0.00\ _€_-;_-* &quot;-&quot;??\ _€_-;_-@_-"/>
    <numFmt numFmtId="176" formatCode="#,##0.00\ &quot;€&quot;"/>
    <numFmt numFmtId="177" formatCode="0&quot;.&quot;"/>
  </numFmts>
  <fonts count="85">
    <font>
      <sz val="11"/>
      <name val="Times New Roman CE"/>
      <charset val="238"/>
    </font>
    <font>
      <sz val="11"/>
      <color theme="1"/>
      <name val="Calibri"/>
      <family val="2"/>
      <charset val="238"/>
      <scheme val="minor"/>
    </font>
    <font>
      <b/>
      <sz val="11"/>
      <name val="Times New Roman CE"/>
      <charset val="238"/>
    </font>
    <font>
      <sz val="11"/>
      <name val="Times New Roman CE"/>
      <charset val="238"/>
    </font>
    <font>
      <sz val="11"/>
      <name val="Times New Roman CE"/>
      <family val="1"/>
      <charset val="238"/>
    </font>
    <font>
      <sz val="9"/>
      <name val="Arial CE"/>
      <family val="2"/>
      <charset val="238"/>
    </font>
    <font>
      <sz val="11"/>
      <name val="Arial CE"/>
      <family val="2"/>
      <charset val="238"/>
    </font>
    <font>
      <b/>
      <sz val="11"/>
      <name val="Arial CE"/>
      <family val="2"/>
      <charset val="238"/>
    </font>
    <font>
      <b/>
      <i/>
      <sz val="11"/>
      <name val="Arial CE"/>
      <family val="2"/>
      <charset val="238"/>
    </font>
    <font>
      <vertAlign val="superscript"/>
      <sz val="11"/>
      <name val="Arial CE"/>
      <family val="2"/>
      <charset val="238"/>
    </font>
    <font>
      <sz val="9"/>
      <name val="Times New Roman CE"/>
      <charset val="238"/>
    </font>
    <font>
      <sz val="11"/>
      <name val="Arial CE"/>
    </font>
    <font>
      <vertAlign val="superscript"/>
      <sz val="11"/>
      <name val="Arial CE"/>
      <charset val="238"/>
    </font>
    <font>
      <sz val="11"/>
      <color indexed="9"/>
      <name val="Arial CE"/>
      <family val="2"/>
      <charset val="238"/>
    </font>
    <font>
      <b/>
      <u/>
      <sz val="14"/>
      <name val="Arial CE"/>
      <family val="2"/>
      <charset val="238"/>
    </font>
    <font>
      <b/>
      <sz val="14"/>
      <name val="Arial CE"/>
      <family val="2"/>
      <charset val="238"/>
    </font>
    <font>
      <b/>
      <u/>
      <sz val="12"/>
      <name val="Arial CE"/>
      <family val="2"/>
      <charset val="238"/>
    </font>
    <font>
      <b/>
      <sz val="11"/>
      <name val="Arial CE"/>
      <charset val="238"/>
    </font>
    <font>
      <sz val="10"/>
      <name val="Arial CE"/>
      <charset val="238"/>
    </font>
    <font>
      <sz val="10"/>
      <color indexed="22"/>
      <name val="Arial"/>
      <family val="2"/>
      <charset val="238"/>
    </font>
    <font>
      <sz val="10"/>
      <name val="Arial"/>
      <family val="2"/>
      <charset val="238"/>
    </font>
    <font>
      <sz val="11"/>
      <color indexed="63"/>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10"/>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0"/>
      <name val="Calibri"/>
      <family val="2"/>
      <charset val="238"/>
    </font>
    <font>
      <sz val="11"/>
      <color indexed="19"/>
      <name val="Calibri"/>
      <family val="2"/>
      <charset val="238"/>
    </font>
    <font>
      <b/>
      <sz val="11"/>
      <color indexed="63"/>
      <name val="Calibri"/>
      <family val="2"/>
      <charset val="238"/>
    </font>
    <font>
      <b/>
      <sz val="18"/>
      <color indexed="62"/>
      <name val="Cambria"/>
      <family val="2"/>
      <charset val="238"/>
    </font>
    <font>
      <b/>
      <sz val="11"/>
      <color indexed="8"/>
      <name val="Calibri"/>
      <family val="2"/>
      <charset val="238"/>
    </font>
    <font>
      <sz val="11"/>
      <color indexed="62"/>
      <name val="Calibri"/>
      <family val="2"/>
      <charset val="238"/>
    </font>
    <font>
      <sz val="11"/>
      <name val="Arial CE"/>
      <charset val="238"/>
    </font>
    <font>
      <b/>
      <u/>
      <sz val="13"/>
      <name val="Arial CE"/>
      <family val="2"/>
      <charset val="238"/>
    </font>
    <font>
      <b/>
      <sz val="13"/>
      <name val="Arial CE"/>
      <family val="2"/>
      <charset val="238"/>
    </font>
    <font>
      <sz val="13"/>
      <name val="Arial CE"/>
      <family val="2"/>
      <charset val="238"/>
    </font>
    <font>
      <sz val="10"/>
      <name val="Arial"/>
      <family val="2"/>
    </font>
    <font>
      <b/>
      <sz val="11"/>
      <color indexed="52"/>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52"/>
      <name val="Calibri"/>
      <family val="2"/>
      <charset val="238"/>
    </font>
    <font>
      <sz val="11"/>
      <color indexed="60"/>
      <name val="Calibri"/>
      <family val="2"/>
      <charset val="238"/>
    </font>
    <font>
      <sz val="11"/>
      <name val="Arial"/>
      <family val="2"/>
      <charset val="238"/>
    </font>
    <font>
      <b/>
      <sz val="18"/>
      <color indexed="56"/>
      <name val="Cambria"/>
      <family val="2"/>
      <charset val="238"/>
    </font>
    <font>
      <b/>
      <i/>
      <u/>
      <sz val="14"/>
      <name val="Arial CE"/>
      <charset val="238"/>
    </font>
    <font>
      <b/>
      <sz val="14"/>
      <name val="Arial CE"/>
      <charset val="238"/>
    </font>
    <font>
      <b/>
      <u/>
      <sz val="11"/>
      <name val="Times New Roman CE"/>
      <charset val="238"/>
    </font>
    <font>
      <sz val="11"/>
      <color rgb="FF000000"/>
      <name val="Calibri"/>
      <family val="2"/>
      <charset val="238"/>
    </font>
    <font>
      <sz val="10"/>
      <name val="Arial"/>
      <family val="2"/>
      <charset val="238"/>
    </font>
    <font>
      <b/>
      <sz val="8"/>
      <name val="Arial"/>
      <family val="2"/>
      <charset val="238"/>
    </font>
    <font>
      <sz val="8"/>
      <name val="Arial"/>
      <family val="2"/>
      <charset val="238"/>
    </font>
    <font>
      <b/>
      <sz val="11"/>
      <name val="Arial"/>
      <family val="2"/>
      <charset val="238"/>
    </font>
    <font>
      <b/>
      <sz val="10"/>
      <name val="Arial"/>
      <family val="2"/>
      <charset val="238"/>
    </font>
    <font>
      <b/>
      <sz val="12"/>
      <name val="Arial"/>
      <family val="2"/>
      <charset val="238"/>
    </font>
    <font>
      <sz val="10"/>
      <name val="Arial"/>
      <charset val="238"/>
    </font>
    <font>
      <b/>
      <sz val="9"/>
      <name val="Arial"/>
      <family val="2"/>
      <charset val="238"/>
    </font>
    <font>
      <b/>
      <u/>
      <sz val="10"/>
      <name val="Arial"/>
      <family val="2"/>
      <charset val="238"/>
    </font>
    <font>
      <sz val="10"/>
      <name val="Arial CE"/>
      <family val="2"/>
      <charset val="238"/>
    </font>
    <font>
      <b/>
      <i/>
      <sz val="10"/>
      <name val="Arial"/>
      <family val="2"/>
      <charset val="238"/>
    </font>
    <font>
      <b/>
      <sz val="11"/>
      <color rgb="FFFF0000"/>
      <name val="Arial CE"/>
      <family val="2"/>
      <charset val="238"/>
    </font>
    <font>
      <sz val="12"/>
      <color rgb="FFFF0000"/>
      <name val="Arial CE"/>
      <family val="2"/>
      <charset val="238"/>
    </font>
    <font>
      <sz val="11"/>
      <color rgb="FFFF0000"/>
      <name val="Arial CE"/>
      <family val="2"/>
      <charset val="238"/>
    </font>
    <font>
      <sz val="9"/>
      <color rgb="FFFF0000"/>
      <name val="Arial CE"/>
      <family val="2"/>
      <charset val="238"/>
    </font>
    <font>
      <u/>
      <sz val="12"/>
      <color rgb="FFFF0000"/>
      <name val="Arial CE"/>
      <family val="2"/>
      <charset val="238"/>
    </font>
    <font>
      <b/>
      <u/>
      <sz val="14"/>
      <color rgb="FFFF0000"/>
      <name val="Arial CE"/>
      <family val="2"/>
      <charset val="238"/>
    </font>
    <font>
      <b/>
      <sz val="11"/>
      <color rgb="FFFF0000"/>
      <name val="Arial"/>
      <family val="2"/>
      <charset val="238"/>
    </font>
    <font>
      <sz val="11"/>
      <color rgb="FFFF0000"/>
      <name val="Arial"/>
      <family val="2"/>
      <charset val="238"/>
    </font>
    <font>
      <b/>
      <sz val="12"/>
      <name val="Arial CE"/>
      <family val="2"/>
      <charset val="238"/>
    </font>
    <font>
      <b/>
      <sz val="10"/>
      <name val="Arial CE"/>
      <family val="2"/>
      <charset val="238"/>
    </font>
    <font>
      <sz val="12"/>
      <name val="Arial CE"/>
      <family val="2"/>
      <charset val="238"/>
    </font>
    <font>
      <u/>
      <sz val="12"/>
      <name val="Arial CE"/>
      <family val="2"/>
      <charset val="238"/>
    </font>
    <font>
      <b/>
      <sz val="10"/>
      <name val="Arial"/>
      <family val="2"/>
    </font>
    <font>
      <sz val="11"/>
      <name val="Calibri"/>
      <family val="2"/>
      <charset val="238"/>
      <scheme val="minor"/>
    </font>
    <font>
      <sz val="10"/>
      <name val="Arial CE"/>
    </font>
    <font>
      <sz val="14"/>
      <name val="Arial"/>
      <family val="2"/>
      <charset val="238"/>
    </font>
    <font>
      <sz val="12"/>
      <name val="Arial"/>
      <family val="2"/>
      <charset val="238"/>
    </font>
    <font>
      <b/>
      <u/>
      <sz val="14"/>
      <name val="AvantGarde Bk BT"/>
      <family val="2"/>
    </font>
    <font>
      <b/>
      <sz val="14"/>
      <name val="Arial"/>
      <family val="2"/>
      <charset val="238"/>
    </font>
  </fonts>
  <fills count="46">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18"/>
        <bgColor indexed="32"/>
      </patternFill>
    </fill>
    <fill>
      <patternFill patternType="solid">
        <fgColor indexed="46"/>
      </patternFill>
    </fill>
    <fill>
      <patternFill patternType="solid">
        <fgColor indexed="9"/>
      </patternFill>
    </fill>
    <fill>
      <patternFill patternType="solid">
        <fgColor indexed="9"/>
        <bgColor indexed="27"/>
      </patternFill>
    </fill>
    <fill>
      <patternFill patternType="solid">
        <fgColor indexed="5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15"/>
        <bgColor indexed="64"/>
      </patternFill>
    </fill>
    <fill>
      <patternFill patternType="solid">
        <fgColor indexed="23"/>
        <bgColor indexed="64"/>
      </patternFill>
    </fill>
    <fill>
      <patternFill patternType="solid">
        <fgColor indexed="55"/>
        <bgColor indexed="64"/>
      </patternFill>
    </fill>
    <fill>
      <patternFill patternType="solid">
        <fgColor theme="1" tint="0.249977111117893"/>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right/>
      <top/>
      <bottom style="hair">
        <color indexed="18"/>
      </bottom>
      <diagonal/>
    </border>
    <border>
      <left style="hair">
        <color indexed="18"/>
      </left>
      <right/>
      <top/>
      <bottom style="hair">
        <color indexed="18"/>
      </bottom>
      <diagonal/>
    </border>
    <border>
      <left/>
      <right style="hair">
        <color indexed="18"/>
      </right>
      <top/>
      <bottom style="hair">
        <color indexed="18"/>
      </bottom>
      <diagonal/>
    </border>
    <border>
      <left style="hair">
        <color indexed="18"/>
      </left>
      <right/>
      <top/>
      <bottom/>
      <diagonal/>
    </border>
    <border>
      <left/>
      <right style="hair">
        <color indexed="18"/>
      </right>
      <top/>
      <bottom/>
      <diagonal/>
    </border>
    <border>
      <left/>
      <right/>
      <top style="hair">
        <color indexed="18"/>
      </top>
      <bottom/>
      <diagonal/>
    </border>
    <border>
      <left style="hair">
        <color indexed="18"/>
      </left>
      <right/>
      <top style="hair">
        <color indexed="18"/>
      </top>
      <bottom/>
      <diagonal/>
    </border>
    <border>
      <left/>
      <right style="hair">
        <color indexed="18"/>
      </right>
      <top style="hair">
        <color indexed="18"/>
      </top>
      <bottom/>
      <diagonal/>
    </border>
    <border>
      <left style="double">
        <color indexed="63"/>
      </left>
      <right style="double">
        <color indexed="63"/>
      </right>
      <top style="double">
        <color indexed="63"/>
      </top>
      <bottom style="double">
        <color indexed="63"/>
      </bottom>
      <diagonal/>
    </border>
    <border>
      <left style="hair">
        <color indexed="18"/>
      </left>
      <right style="hair">
        <color indexed="18"/>
      </right>
      <top style="hair">
        <color indexed="18"/>
      </top>
      <bottom style="hair">
        <color indexed="1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56"/>
      </bottom>
      <diagonal/>
    </border>
    <border>
      <left/>
      <right/>
      <top/>
      <bottom style="thick">
        <color indexed="27"/>
      </bottom>
      <diagonal/>
    </border>
    <border>
      <left/>
      <right/>
      <top/>
      <bottom style="medium">
        <color indexed="27"/>
      </bottom>
      <diagonal/>
    </border>
    <border>
      <left style="hair">
        <color indexed="8"/>
      </left>
      <right style="hair">
        <color indexed="8"/>
      </right>
      <top style="hair">
        <color indexed="8"/>
      </top>
      <bottom style="hair">
        <color indexed="8"/>
      </bottom>
      <diagonal/>
    </border>
    <border>
      <left/>
      <right/>
      <top/>
      <bottom style="double">
        <color indexed="10"/>
      </bottom>
      <diagonal/>
    </border>
    <border>
      <left/>
      <right/>
      <top style="thin">
        <color indexed="56"/>
      </top>
      <bottom style="double">
        <color indexed="56"/>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top style="double">
        <color indexed="64"/>
      </top>
      <bottom/>
      <diagonal/>
    </border>
    <border>
      <left/>
      <right/>
      <top style="thin">
        <color indexed="64"/>
      </top>
      <bottom style="thin">
        <color indexed="64"/>
      </bottom>
      <diagonal/>
    </border>
    <border>
      <left/>
      <right/>
      <top style="thick">
        <color indexed="64"/>
      </top>
      <bottom/>
      <diagonal/>
    </border>
    <border>
      <left/>
      <right/>
      <top style="thick">
        <color indexed="47"/>
      </top>
      <bottom style="thick">
        <color indexed="47"/>
      </bottom>
      <diagonal/>
    </border>
    <border>
      <left/>
      <right/>
      <top/>
      <bottom style="thick">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62">
    <xf numFmtId="166"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4"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4" borderId="0" applyNumberFormat="0" applyBorder="0" applyAlignment="0" applyProtection="0"/>
    <xf numFmtId="0" fontId="22" fillId="6" borderId="0" applyNumberFormat="0" applyBorder="0" applyAlignment="0" applyProtection="0"/>
    <xf numFmtId="0" fontId="22" fillId="3"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6" borderId="0" applyNumberFormat="0" applyBorder="0" applyAlignment="0" applyProtection="0"/>
    <xf numFmtId="0" fontId="22" fillId="4" borderId="0" applyNumberFormat="0" applyBorder="0" applyAlignment="0" applyProtection="0"/>
    <xf numFmtId="0" fontId="22" fillId="6" borderId="0" applyNumberFormat="0" applyBorder="0" applyAlignment="0" applyProtection="0"/>
    <xf numFmtId="0" fontId="22" fillId="3"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6" borderId="0" applyNumberFormat="0" applyBorder="0" applyAlignment="0" applyProtection="0"/>
    <xf numFmtId="0" fontId="22" fillId="4" borderId="0" applyNumberFormat="0" applyBorder="0" applyAlignment="0" applyProtection="0"/>
    <xf numFmtId="0" fontId="23" fillId="6"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6"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11"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19" fillId="15" borderId="0" applyBorder="0" applyProtection="0">
      <alignment vertical="center"/>
    </xf>
    <xf numFmtId="0" fontId="24" fillId="16" borderId="0" applyNumberFormat="0" applyBorder="0" applyAlignment="0" applyProtection="0"/>
    <xf numFmtId="0" fontId="25" fillId="17" borderId="1" applyNumberFormat="0" applyAlignment="0" applyProtection="0"/>
    <xf numFmtId="0" fontId="20" fillId="18" borderId="0" applyBorder="0" applyProtection="0">
      <alignment horizontal="right" vertical="center" wrapText="1"/>
    </xf>
    <xf numFmtId="0" fontId="20" fillId="18" borderId="2" applyProtection="0">
      <alignment horizontal="right" vertical="center" wrapText="1"/>
    </xf>
    <xf numFmtId="0" fontId="20" fillId="18" borderId="3" applyProtection="0">
      <alignment horizontal="right" vertical="center" wrapText="1"/>
    </xf>
    <xf numFmtId="0" fontId="20" fillId="18" borderId="4" applyProtection="0">
      <alignment horizontal="right" vertical="center" wrapText="1"/>
    </xf>
    <xf numFmtId="0" fontId="20" fillId="18" borderId="5" applyProtection="0">
      <alignment horizontal="right" vertical="center" wrapText="1"/>
    </xf>
    <xf numFmtId="0" fontId="20" fillId="18" borderId="6" applyProtection="0">
      <alignment horizontal="right" vertical="center" wrapText="1"/>
    </xf>
    <xf numFmtId="0" fontId="20" fillId="18" borderId="7" applyProtection="0">
      <alignment horizontal="right" vertical="center" wrapText="1"/>
    </xf>
    <xf numFmtId="0" fontId="20" fillId="18" borderId="8" applyProtection="0">
      <alignment horizontal="right" vertical="center" wrapText="1"/>
    </xf>
    <xf numFmtId="0" fontId="20" fillId="18" borderId="9" applyProtection="0">
      <alignment horizontal="right" vertical="center" wrapText="1"/>
    </xf>
    <xf numFmtId="0" fontId="42" fillId="18" borderId="0" applyBorder="0" applyProtection="0">
      <alignment horizontal="right" vertical="center" wrapText="1"/>
    </xf>
    <xf numFmtId="0" fontId="26" fillId="19" borderId="10" applyNumberFormat="0" applyAlignment="0" applyProtection="0"/>
    <xf numFmtId="0" fontId="20" fillId="18" borderId="11" applyProtection="0">
      <alignment horizontal="center" wrapText="1"/>
    </xf>
    <xf numFmtId="168" fontId="18" fillId="0" borderId="0" applyFill="0" applyProtection="0">
      <alignment vertical="center"/>
    </xf>
    <xf numFmtId="169" fontId="18" fillId="0" borderId="0" applyFill="0" applyProtection="0">
      <alignment vertical="center"/>
    </xf>
    <xf numFmtId="170" fontId="18" fillId="0" borderId="0" applyFill="0" applyProtection="0">
      <alignment vertical="center"/>
    </xf>
    <xf numFmtId="0" fontId="28" fillId="6" borderId="0" applyNumberFormat="0" applyBorder="0" applyAlignment="0" applyProtection="0"/>
    <xf numFmtId="4" fontId="22" fillId="20" borderId="0"/>
    <xf numFmtId="4" fontId="22" fillId="21" borderId="0"/>
    <xf numFmtId="4" fontId="22" fillId="22" borderId="0"/>
    <xf numFmtId="4" fontId="22" fillId="23" borderId="0"/>
    <xf numFmtId="4" fontId="22" fillId="24" borderId="0"/>
    <xf numFmtId="4" fontId="22" fillId="25" borderId="0"/>
    <xf numFmtId="4" fontId="22" fillId="26" borderId="0"/>
    <xf numFmtId="4" fontId="22" fillId="27" borderId="0"/>
    <xf numFmtId="4" fontId="22" fillId="28" borderId="0"/>
    <xf numFmtId="4" fontId="22" fillId="23" borderId="0"/>
    <xf numFmtId="4" fontId="22" fillId="26" borderId="0"/>
    <xf numFmtId="4" fontId="22" fillId="29" borderId="0"/>
    <xf numFmtId="4" fontId="23" fillId="30" borderId="0"/>
    <xf numFmtId="4" fontId="23" fillId="27" borderId="0"/>
    <xf numFmtId="4" fontId="23" fillId="28" borderId="0"/>
    <xf numFmtId="4" fontId="23" fillId="31" borderId="0"/>
    <xf numFmtId="4" fontId="23" fillId="32" borderId="0"/>
    <xf numFmtId="4" fontId="23" fillId="33" borderId="0"/>
    <xf numFmtId="4" fontId="23" fillId="34" borderId="0"/>
    <xf numFmtId="4" fontId="23" fillId="35" borderId="0"/>
    <xf numFmtId="4" fontId="23" fillId="36" borderId="0"/>
    <xf numFmtId="4" fontId="23" fillId="31" borderId="0"/>
    <xf numFmtId="4" fontId="23" fillId="32" borderId="0"/>
    <xf numFmtId="4" fontId="23" fillId="37" borderId="0"/>
    <xf numFmtId="4" fontId="24" fillId="21" borderId="0"/>
    <xf numFmtId="4" fontId="43" fillId="38" borderId="1"/>
    <xf numFmtId="4" fontId="26" fillId="39" borderId="10"/>
    <xf numFmtId="4" fontId="27" fillId="0" borderId="0"/>
    <xf numFmtId="4" fontId="28" fillId="22" borderId="0"/>
    <xf numFmtId="4" fontId="44" fillId="0" borderId="12"/>
    <xf numFmtId="4" fontId="45" fillId="0" borderId="13"/>
    <xf numFmtId="4" fontId="46" fillId="0" borderId="14"/>
    <xf numFmtId="4" fontId="46" fillId="0" borderId="0"/>
    <xf numFmtId="4" fontId="37" fillId="25" borderId="1"/>
    <xf numFmtId="4" fontId="47" fillId="0" borderId="15"/>
    <xf numFmtId="4" fontId="48" fillId="40" borderId="0"/>
    <xf numFmtId="166" fontId="4" fillId="0" borderId="0"/>
    <xf numFmtId="4" fontId="49" fillId="41" borderId="16"/>
    <xf numFmtId="4" fontId="34" fillId="38" borderId="17"/>
    <xf numFmtId="4" fontId="50" fillId="0" borderId="0"/>
    <xf numFmtId="4" fontId="36" fillId="0" borderId="18"/>
    <xf numFmtId="4" fontId="32" fillId="0" borderId="0"/>
    <xf numFmtId="0" fontId="27" fillId="0" borderId="0" applyNumberFormat="0" applyFill="0" applyBorder="0" applyAlignment="0" applyProtection="0"/>
    <xf numFmtId="0" fontId="28" fillId="6" borderId="0" applyNumberFormat="0" applyBorder="0" applyAlignment="0" applyProtection="0"/>
    <xf numFmtId="0" fontId="29" fillId="0" borderId="19"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1" fillId="0" borderId="0" applyNumberFormat="0" applyFill="0" applyBorder="0" applyAlignment="0" applyProtection="0"/>
    <xf numFmtId="171" fontId="20" fillId="0" borderId="22">
      <alignment vertical="center"/>
      <protection locked="0"/>
    </xf>
    <xf numFmtId="0" fontId="34" fillId="17" borderId="17" applyNumberFormat="0" applyAlignment="0" applyProtection="0"/>
    <xf numFmtId="0" fontId="32" fillId="0" borderId="23" applyNumberFormat="0" applyFill="0" applyAlignment="0" applyProtection="0"/>
    <xf numFmtId="0" fontId="35" fillId="0" borderId="0" applyNumberFormat="0" applyFill="0" applyBorder="0" applyAlignment="0" applyProtection="0"/>
    <xf numFmtId="0" fontId="29" fillId="0" borderId="19"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1" fillId="0" borderId="0" applyNumberFormat="0" applyFill="0" applyBorder="0" applyAlignment="0" applyProtection="0"/>
    <xf numFmtId="166" fontId="4" fillId="0" borderId="0"/>
    <xf numFmtId="166" fontId="3" fillId="0" borderId="0"/>
    <xf numFmtId="166" fontId="3" fillId="0" borderId="0"/>
    <xf numFmtId="164" fontId="11" fillId="0" borderId="0"/>
    <xf numFmtId="0" fontId="33" fillId="7" borderId="0" applyNumberFormat="0" applyBorder="0" applyAlignment="0" applyProtection="0"/>
    <xf numFmtId="0" fontId="33" fillId="7" borderId="0" applyNumberFormat="0" applyBorder="0" applyAlignment="0" applyProtection="0"/>
    <xf numFmtId="0" fontId="3" fillId="4" borderId="16" applyNumberFormat="0" applyFont="0" applyAlignment="0" applyProtection="0"/>
    <xf numFmtId="0" fontId="3" fillId="4" borderId="16" applyNumberFormat="0" applyFont="0" applyAlignment="0" applyProtection="0"/>
    <xf numFmtId="0" fontId="32" fillId="0" borderId="0" applyNumberFormat="0" applyFill="0" applyBorder="0" applyAlignment="0" applyProtection="0"/>
    <xf numFmtId="0" fontId="34" fillId="17" borderId="17" applyNumberFormat="0" applyAlignment="0" applyProtection="0"/>
    <xf numFmtId="0" fontId="27" fillId="0" borderId="0" applyNumberFormat="0" applyFill="0" applyBorder="0" applyAlignment="0" applyProtection="0"/>
    <xf numFmtId="0" fontId="23" fillId="11"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32" fillId="0" borderId="23" applyNumberFormat="0" applyFill="0" applyAlignment="0" applyProtection="0"/>
    <xf numFmtId="0" fontId="26" fillId="19" borderId="10" applyNumberFormat="0" applyAlignment="0" applyProtection="0"/>
    <xf numFmtId="0" fontId="25" fillId="17" borderId="1" applyNumberFormat="0" applyAlignment="0" applyProtection="0"/>
    <xf numFmtId="0" fontId="24" fillId="16" borderId="0" applyNumberFormat="0" applyBorder="0" applyAlignment="0" applyProtection="0"/>
    <xf numFmtId="0" fontId="35" fillId="0" borderId="0" applyNumberFormat="0" applyFill="0" applyBorder="0" applyAlignment="0" applyProtection="0"/>
    <xf numFmtId="0" fontId="36" fillId="0" borderId="24" applyNumberFormat="0" applyFill="0" applyAlignment="0" applyProtection="0"/>
    <xf numFmtId="0" fontId="37" fillId="7" borderId="1" applyNumberFormat="0" applyAlignment="0" applyProtection="0"/>
    <xf numFmtId="0" fontId="36" fillId="0" borderId="24" applyNumberFormat="0" applyFill="0" applyAlignment="0" applyProtection="0"/>
    <xf numFmtId="0" fontId="32" fillId="0" borderId="0" applyNumberFormat="0" applyFill="0" applyBorder="0" applyAlignment="0" applyProtection="0"/>
    <xf numFmtId="166" fontId="3" fillId="0" borderId="0"/>
    <xf numFmtId="0" fontId="20" fillId="0" borderId="0"/>
    <xf numFmtId="172" fontId="54" fillId="0" borderId="0"/>
    <xf numFmtId="0" fontId="55" fillId="0" borderId="0"/>
    <xf numFmtId="0" fontId="20" fillId="0" borderId="0"/>
    <xf numFmtId="0" fontId="20" fillId="0" borderId="0"/>
    <xf numFmtId="166" fontId="3" fillId="0" borderId="0"/>
    <xf numFmtId="0" fontId="18" fillId="0" borderId="0"/>
    <xf numFmtId="0" fontId="61" fillId="0" borderId="0"/>
    <xf numFmtId="9" fontId="20" fillId="0" borderId="0" applyFont="0" applyFill="0" applyBorder="0" applyAlignment="0" applyProtection="0"/>
    <xf numFmtId="0" fontId="20" fillId="0" borderId="0"/>
    <xf numFmtId="0" fontId="18" fillId="0" borderId="0"/>
    <xf numFmtId="0" fontId="20" fillId="0" borderId="0"/>
    <xf numFmtId="0" fontId="18" fillId="0" borderId="0"/>
    <xf numFmtId="0" fontId="18" fillId="0" borderId="0"/>
    <xf numFmtId="0" fontId="80" fillId="0" borderId="0"/>
    <xf numFmtId="0" fontId="1" fillId="0" borderId="0"/>
    <xf numFmtId="0" fontId="20" fillId="0" borderId="0"/>
  </cellStyleXfs>
  <cellXfs count="365">
    <xf numFmtId="166" fontId="0" fillId="0" borderId="0" xfId="0"/>
    <xf numFmtId="166" fontId="4" fillId="0" borderId="0" xfId="0" applyFont="1"/>
    <xf numFmtId="2" fontId="2" fillId="0" borderId="0" xfId="0" applyNumberFormat="1" applyFont="1" applyAlignment="1">
      <alignment horizontal="left" vertical="top"/>
    </xf>
    <xf numFmtId="49" fontId="4" fillId="0" borderId="0" xfId="0" applyNumberFormat="1" applyFont="1"/>
    <xf numFmtId="49" fontId="0" fillId="0" borderId="0" xfId="0" applyNumberFormat="1"/>
    <xf numFmtId="166" fontId="6" fillId="0" borderId="0" xfId="0" applyFont="1"/>
    <xf numFmtId="2" fontId="6" fillId="0" borderId="25" xfId="0" applyNumberFormat="1" applyFont="1" applyBorder="1" applyAlignment="1">
      <alignment horizontal="center" vertical="top"/>
    </xf>
    <xf numFmtId="2" fontId="7" fillId="0" borderId="0" xfId="0" applyNumberFormat="1" applyFont="1" applyAlignment="1">
      <alignment horizontal="left" vertical="top"/>
    </xf>
    <xf numFmtId="2" fontId="7" fillId="0" borderId="0" xfId="0" applyNumberFormat="1" applyFont="1" applyAlignment="1">
      <alignment horizontal="center" vertical="top"/>
    </xf>
    <xf numFmtId="49" fontId="8" fillId="0" borderId="26" xfId="0" applyNumberFormat="1" applyFont="1" applyBorder="1" applyAlignment="1">
      <alignment horizontal="justify" vertical="top"/>
    </xf>
    <xf numFmtId="49" fontId="6" fillId="0" borderId="25" xfId="0" applyNumberFormat="1" applyFont="1" applyBorder="1" applyAlignment="1">
      <alignment horizontal="justify" vertical="top"/>
    </xf>
    <xf numFmtId="49" fontId="7" fillId="0" borderId="0" xfId="0" applyNumberFormat="1" applyFont="1"/>
    <xf numFmtId="166" fontId="6" fillId="0" borderId="0" xfId="0" applyFont="1" applyAlignment="1">
      <alignment vertical="top"/>
    </xf>
    <xf numFmtId="49" fontId="6" fillId="0" borderId="0" xfId="0" applyNumberFormat="1" applyFont="1" applyAlignment="1">
      <alignment horizontal="justify" vertical="top"/>
    </xf>
    <xf numFmtId="49" fontId="7" fillId="0" borderId="0" xfId="0" applyNumberFormat="1" applyFont="1" applyAlignment="1">
      <alignment horizontal="justify" vertical="top"/>
    </xf>
    <xf numFmtId="166" fontId="6" fillId="0" borderId="0" xfId="0" applyFont="1" applyAlignment="1">
      <alignment horizontal="justify" vertical="top"/>
    </xf>
    <xf numFmtId="166" fontId="8" fillId="0" borderId="26" xfId="0" applyFont="1" applyBorder="1" applyAlignment="1">
      <alignment vertical="top"/>
    </xf>
    <xf numFmtId="166" fontId="6" fillId="0" borderId="25" xfId="0" applyFont="1" applyBorder="1" applyAlignment="1">
      <alignment horizontal="center" vertical="top"/>
    </xf>
    <xf numFmtId="166" fontId="6" fillId="0" borderId="0" xfId="0" applyFont="1" applyAlignment="1">
      <alignment horizontal="right" vertical="top"/>
    </xf>
    <xf numFmtId="166" fontId="8" fillId="0" borderId="0" xfId="0" applyFont="1" applyAlignment="1">
      <alignment horizontal="justify" vertical="top"/>
    </xf>
    <xf numFmtId="49" fontId="14" fillId="0" borderId="0" xfId="0" applyNumberFormat="1" applyFont="1"/>
    <xf numFmtId="49" fontId="6" fillId="0" borderId="0" xfId="0" applyNumberFormat="1" applyFont="1"/>
    <xf numFmtId="165" fontId="6" fillId="0" borderId="0" xfId="0" applyNumberFormat="1" applyFont="1"/>
    <xf numFmtId="166" fontId="13" fillId="0" borderId="0" xfId="0" applyFont="1"/>
    <xf numFmtId="49" fontId="6" fillId="0" borderId="0" xfId="0" applyNumberFormat="1" applyFont="1" applyAlignment="1">
      <alignment horizontal="justify"/>
    </xf>
    <xf numFmtId="49" fontId="15" fillId="0" borderId="26" xfId="0" applyNumberFormat="1" applyFont="1" applyBorder="1"/>
    <xf numFmtId="49" fontId="15" fillId="0" borderId="27" xfId="0" applyNumberFormat="1" applyFont="1" applyBorder="1"/>
    <xf numFmtId="49" fontId="7" fillId="0" borderId="27" xfId="0" applyNumberFormat="1" applyFont="1" applyBorder="1"/>
    <xf numFmtId="49" fontId="16" fillId="0" borderId="0" xfId="0" applyNumberFormat="1" applyFont="1"/>
    <xf numFmtId="49" fontId="7" fillId="0" borderId="26" xfId="0" applyNumberFormat="1" applyFont="1" applyBorder="1"/>
    <xf numFmtId="49" fontId="6" fillId="0" borderId="26" xfId="0" applyNumberFormat="1" applyFont="1" applyBorder="1"/>
    <xf numFmtId="165" fontId="6" fillId="0" borderId="26" xfId="0" applyNumberFormat="1" applyFont="1" applyBorder="1"/>
    <xf numFmtId="166" fontId="7" fillId="0" borderId="0" xfId="0" applyFont="1"/>
    <xf numFmtId="167" fontId="6" fillId="0" borderId="0" xfId="0" applyNumberFormat="1" applyFont="1" applyAlignment="1">
      <alignment horizontal="right" vertical="top"/>
    </xf>
    <xf numFmtId="167" fontId="6" fillId="0" borderId="25" xfId="0" applyNumberFormat="1" applyFont="1" applyBorder="1" applyAlignment="1">
      <alignment horizontal="right" vertical="top"/>
    </xf>
    <xf numFmtId="4" fontId="6" fillId="0" borderId="0" xfId="0" applyNumberFormat="1" applyFont="1" applyAlignment="1">
      <alignment vertical="top"/>
    </xf>
    <xf numFmtId="49" fontId="7" fillId="0" borderId="0" xfId="0" applyNumberFormat="1" applyFont="1" applyAlignment="1">
      <alignment vertical="top"/>
    </xf>
    <xf numFmtId="49" fontId="6" fillId="0" borderId="0" xfId="0" applyNumberFormat="1" applyFont="1" applyAlignment="1">
      <alignment vertical="top"/>
    </xf>
    <xf numFmtId="49" fontId="39" fillId="0" borderId="0" xfId="0" applyNumberFormat="1" applyFont="1"/>
    <xf numFmtId="49" fontId="40" fillId="0" borderId="29" xfId="0" applyNumberFormat="1" applyFont="1" applyBorder="1"/>
    <xf numFmtId="49" fontId="40" fillId="0" borderId="30" xfId="0" applyNumberFormat="1" applyFont="1" applyBorder="1"/>
    <xf numFmtId="166" fontId="6" fillId="0" borderId="0" xfId="0" applyFont="1" applyAlignment="1">
      <alignment horizontal="right"/>
    </xf>
    <xf numFmtId="166" fontId="6" fillId="0" borderId="26" xfId="0" applyFont="1" applyBorder="1" applyAlignment="1">
      <alignment horizontal="right"/>
    </xf>
    <xf numFmtId="166" fontId="6" fillId="0" borderId="27" xfId="0" applyFont="1" applyBorder="1" applyAlignment="1">
      <alignment horizontal="right"/>
    </xf>
    <xf numFmtId="167" fontId="6" fillId="0" borderId="0" xfId="0" applyNumberFormat="1" applyFont="1" applyAlignment="1" applyProtection="1">
      <alignment vertical="top"/>
      <protection locked="0"/>
    </xf>
    <xf numFmtId="167" fontId="6" fillId="0" borderId="0" xfId="0" applyNumberFormat="1" applyFont="1" applyAlignment="1" applyProtection="1">
      <alignment horizontal="right" vertical="top"/>
      <protection locked="0"/>
    </xf>
    <xf numFmtId="167" fontId="6" fillId="0" borderId="26" xfId="0" applyNumberFormat="1" applyFont="1" applyBorder="1" applyAlignment="1" applyProtection="1">
      <alignment vertical="top"/>
      <protection locked="0"/>
    </xf>
    <xf numFmtId="167" fontId="0" fillId="0" borderId="0" xfId="0" applyNumberFormat="1" applyAlignment="1" applyProtection="1">
      <alignment vertical="top"/>
      <protection locked="0"/>
    </xf>
    <xf numFmtId="166" fontId="6" fillId="0" borderId="0" xfId="0" applyFont="1" applyAlignment="1" applyProtection="1">
      <alignment vertical="top"/>
      <protection locked="0"/>
    </xf>
    <xf numFmtId="166" fontId="6" fillId="0" borderId="26" xfId="0" applyFont="1" applyBorder="1" applyAlignment="1" applyProtection="1">
      <alignment vertical="top"/>
      <protection locked="0"/>
    </xf>
    <xf numFmtId="165" fontId="6" fillId="0" borderId="0" xfId="0" applyNumberFormat="1" applyFont="1" applyAlignment="1" applyProtection="1">
      <alignment vertical="top"/>
      <protection locked="0"/>
    </xf>
    <xf numFmtId="165" fontId="6" fillId="0" borderId="31" xfId="0" applyNumberFormat="1" applyFont="1" applyBorder="1" applyAlignment="1" applyProtection="1">
      <alignment vertical="top"/>
      <protection locked="0"/>
    </xf>
    <xf numFmtId="49" fontId="7" fillId="0" borderId="26" xfId="0" applyNumberFormat="1" applyFont="1" applyBorder="1" applyAlignment="1">
      <alignment horizontal="left" vertical="top"/>
    </xf>
    <xf numFmtId="2" fontId="51" fillId="0" borderId="0" xfId="0" applyNumberFormat="1" applyFont="1" applyAlignment="1">
      <alignment horizontal="center" vertical="top"/>
    </xf>
    <xf numFmtId="49" fontId="51" fillId="0" borderId="0" xfId="0" applyNumberFormat="1" applyFont="1" applyAlignment="1">
      <alignment horizontal="justify" vertical="top"/>
    </xf>
    <xf numFmtId="166" fontId="52" fillId="0" borderId="0" xfId="0" applyFont="1" applyAlignment="1" applyProtection="1">
      <alignment vertical="top"/>
      <protection locked="0"/>
    </xf>
    <xf numFmtId="166" fontId="52" fillId="0" borderId="0" xfId="0" applyFont="1"/>
    <xf numFmtId="2" fontId="51" fillId="0" borderId="0" xfId="0" applyNumberFormat="1" applyFont="1" applyAlignment="1">
      <alignment horizontal="left" vertical="top"/>
    </xf>
    <xf numFmtId="166" fontId="17" fillId="0" borderId="0" xfId="0" applyFont="1" applyAlignment="1">
      <alignment horizontal="justify" vertical="top"/>
    </xf>
    <xf numFmtId="167" fontId="38" fillId="0" borderId="0" xfId="0" applyNumberFormat="1" applyFont="1" applyAlignment="1" applyProtection="1">
      <alignment vertical="top"/>
      <protection locked="0"/>
    </xf>
    <xf numFmtId="165" fontId="38" fillId="0" borderId="0" xfId="0" applyNumberFormat="1" applyFont="1" applyAlignment="1" applyProtection="1">
      <alignment vertical="top"/>
      <protection locked="0"/>
    </xf>
    <xf numFmtId="49" fontId="2" fillId="0" borderId="0" xfId="0" applyNumberFormat="1" applyFont="1"/>
    <xf numFmtId="4" fontId="7" fillId="0" borderId="0" xfId="0" applyNumberFormat="1" applyFont="1"/>
    <xf numFmtId="4" fontId="6" fillId="0" borderId="0" xfId="0" applyNumberFormat="1" applyFont="1"/>
    <xf numFmtId="4" fontId="6" fillId="0" borderId="0" xfId="0" applyNumberFormat="1" applyFont="1" applyAlignment="1">
      <alignment horizontal="right" vertical="top"/>
    </xf>
    <xf numFmtId="49" fontId="7" fillId="0" borderId="0" xfId="0" applyNumberFormat="1" applyFont="1" applyAlignment="1">
      <alignment horizontal="left" vertical="top"/>
    </xf>
    <xf numFmtId="166" fontId="8" fillId="0" borderId="0" xfId="0" applyFont="1" applyAlignment="1">
      <alignment vertical="top"/>
    </xf>
    <xf numFmtId="0" fontId="6" fillId="0" borderId="0" xfId="0" applyNumberFormat="1" applyFont="1" applyAlignment="1">
      <alignment horizontal="justify" vertical="top" wrapText="1"/>
    </xf>
    <xf numFmtId="0" fontId="20" fillId="0" borderId="0" xfId="149" applyAlignment="1">
      <alignment horizontal="center" vertical="top" wrapText="1"/>
    </xf>
    <xf numFmtId="0" fontId="20" fillId="0" borderId="0" xfId="149" applyAlignment="1">
      <alignment wrapText="1"/>
    </xf>
    <xf numFmtId="166" fontId="6" fillId="0" borderId="0" xfId="150" applyFont="1" applyAlignment="1">
      <alignment wrapText="1"/>
    </xf>
    <xf numFmtId="165" fontId="49" fillId="0" borderId="0" xfId="151" applyNumberFormat="1" applyFont="1" applyAlignment="1">
      <alignment wrapText="1"/>
    </xf>
    <xf numFmtId="0" fontId="49" fillId="0" borderId="0" xfId="151" applyFont="1" applyAlignment="1">
      <alignment wrapText="1"/>
    </xf>
    <xf numFmtId="4" fontId="56" fillId="42" borderId="0" xfId="151" applyNumberFormat="1" applyFont="1" applyFill="1" applyAlignment="1">
      <alignment wrapText="1"/>
    </xf>
    <xf numFmtId="2" fontId="56" fillId="42" borderId="0" xfId="151" applyNumberFormat="1" applyFont="1" applyFill="1" applyAlignment="1">
      <alignment wrapText="1"/>
    </xf>
    <xf numFmtId="0" fontId="57" fillId="42" borderId="0" xfId="151" applyFont="1" applyFill="1" applyAlignment="1">
      <alignment wrapText="1"/>
    </xf>
    <xf numFmtId="0" fontId="56" fillId="42" borderId="0" xfId="151" applyFont="1" applyFill="1" applyAlignment="1">
      <alignment vertical="top" wrapText="1"/>
    </xf>
    <xf numFmtId="0" fontId="56" fillId="42" borderId="0" xfId="151" applyFont="1" applyFill="1" applyAlignment="1">
      <alignment wrapText="1"/>
    </xf>
    <xf numFmtId="0" fontId="57" fillId="0" borderId="0" xfId="151" applyFont="1" applyAlignment="1">
      <alignment wrapText="1"/>
    </xf>
    <xf numFmtId="49" fontId="58" fillId="0" borderId="0" xfId="151" applyNumberFormat="1" applyFont="1" applyAlignment="1" applyProtection="1">
      <alignment horizontal="center" vertical="top" wrapText="1"/>
      <protection locked="0"/>
    </xf>
    <xf numFmtId="0" fontId="58" fillId="0" borderId="0" xfId="151" applyFont="1" applyAlignment="1" applyProtection="1">
      <alignment wrapText="1"/>
      <protection locked="0"/>
    </xf>
    <xf numFmtId="0" fontId="20" fillId="0" borderId="0" xfId="151" applyFont="1" applyAlignment="1" applyProtection="1">
      <alignment wrapText="1"/>
      <protection locked="0"/>
    </xf>
    <xf numFmtId="0" fontId="59" fillId="0" borderId="0" xfId="151" applyFont="1" applyProtection="1">
      <protection locked="0"/>
    </xf>
    <xf numFmtId="173" fontId="49" fillId="0" borderId="0" xfId="151" applyNumberFormat="1" applyFont="1" applyAlignment="1">
      <alignment wrapText="1"/>
    </xf>
    <xf numFmtId="0" fontId="59" fillId="0" borderId="0" xfId="149" applyFont="1" applyAlignment="1">
      <alignment horizontal="center" vertical="top" wrapText="1"/>
    </xf>
    <xf numFmtId="0" fontId="59" fillId="0" borderId="0" xfId="149" applyFont="1" applyAlignment="1">
      <alignment wrapText="1"/>
    </xf>
    <xf numFmtId="0" fontId="60" fillId="0" borderId="0" xfId="149" applyFont="1" applyAlignment="1">
      <alignment wrapText="1"/>
    </xf>
    <xf numFmtId="0" fontId="62" fillId="0" borderId="32" xfId="152" applyFont="1" applyBorder="1" applyAlignment="1">
      <alignment horizontal="center" vertical="center" wrapText="1"/>
    </xf>
    <xf numFmtId="173" fontId="62" fillId="0" borderId="32" xfId="152" applyNumberFormat="1" applyFont="1" applyBorder="1" applyAlignment="1">
      <alignment horizontal="center" vertical="center" wrapText="1"/>
    </xf>
    <xf numFmtId="0" fontId="6" fillId="0" borderId="0" xfId="152" applyFont="1" applyAlignment="1">
      <alignment wrapText="1"/>
    </xf>
    <xf numFmtId="0" fontId="62" fillId="0" borderId="0" xfId="152" applyFont="1" applyAlignment="1">
      <alignment horizontal="center" vertical="center" wrapText="1"/>
    </xf>
    <xf numFmtId="173" fontId="62" fillId="0" borderId="0" xfId="152" applyNumberFormat="1" applyFont="1" applyAlignment="1">
      <alignment horizontal="center" vertical="center" wrapText="1"/>
    </xf>
    <xf numFmtId="0" fontId="59" fillId="0" borderId="0" xfId="149" applyFont="1" applyAlignment="1">
      <alignment vertical="top" wrapText="1"/>
    </xf>
    <xf numFmtId="173" fontId="20" fillId="0" borderId="0" xfId="151" applyNumberFormat="1" applyFont="1" applyAlignment="1">
      <alignment wrapText="1"/>
    </xf>
    <xf numFmtId="173" fontId="64" fillId="0" borderId="0" xfId="151" applyNumberFormat="1" applyFont="1" applyAlignment="1">
      <alignment wrapText="1"/>
    </xf>
    <xf numFmtId="173" fontId="59" fillId="0" borderId="0" xfId="151" applyNumberFormat="1" applyFont="1" applyAlignment="1">
      <alignment wrapText="1"/>
    </xf>
    <xf numFmtId="9" fontId="57" fillId="0" borderId="0" xfId="153" applyFont="1" applyAlignment="1">
      <alignment wrapText="1"/>
    </xf>
    <xf numFmtId="174" fontId="57" fillId="0" borderId="0" xfId="151" applyNumberFormat="1" applyFont="1" applyAlignment="1">
      <alignment wrapText="1"/>
    </xf>
    <xf numFmtId="4" fontId="57" fillId="0" borderId="0" xfId="151" applyNumberFormat="1" applyFont="1" applyAlignment="1">
      <alignment wrapText="1"/>
    </xf>
    <xf numFmtId="165" fontId="20" fillId="0" borderId="0" xfId="151" applyNumberFormat="1" applyFont="1" applyAlignment="1">
      <alignment wrapText="1"/>
    </xf>
    <xf numFmtId="0" fontId="59" fillId="0" borderId="0" xfId="151" applyFont="1" applyAlignment="1">
      <alignment wrapText="1"/>
    </xf>
    <xf numFmtId="0" fontId="59" fillId="43" borderId="33" xfId="149" applyFont="1" applyFill="1" applyBorder="1" applyAlignment="1">
      <alignment horizontal="center" vertical="top" wrapText="1"/>
    </xf>
    <xf numFmtId="0" fontId="59" fillId="43" borderId="33" xfId="149" applyFont="1" applyFill="1" applyBorder="1" applyAlignment="1">
      <alignment wrapText="1"/>
    </xf>
    <xf numFmtId="165" fontId="59" fillId="43" borderId="33" xfId="149" applyNumberFormat="1" applyFont="1" applyFill="1" applyBorder="1" applyAlignment="1">
      <alignment wrapText="1"/>
    </xf>
    <xf numFmtId="0" fontId="58" fillId="0" borderId="34" xfId="149" applyFont="1" applyBorder="1" applyAlignment="1">
      <alignment horizontal="center" vertical="center" wrapText="1"/>
    </xf>
    <xf numFmtId="0" fontId="58" fillId="0" borderId="34" xfId="149" applyFont="1" applyBorder="1" applyAlignment="1">
      <alignment horizontal="right" vertical="center" wrapText="1"/>
    </xf>
    <xf numFmtId="0" fontId="58" fillId="0" borderId="34" xfId="149" applyFont="1" applyBorder="1" applyAlignment="1">
      <alignment vertical="center" wrapText="1"/>
    </xf>
    <xf numFmtId="165" fontId="58" fillId="0" borderId="0" xfId="149" applyNumberFormat="1" applyFont="1" applyAlignment="1">
      <alignment vertical="center" wrapText="1"/>
    </xf>
    <xf numFmtId="9" fontId="49" fillId="0" borderId="0" xfId="153" applyFont="1" applyAlignment="1">
      <alignment wrapText="1"/>
    </xf>
    <xf numFmtId="173" fontId="58" fillId="0" borderId="0" xfId="151" applyNumberFormat="1" applyFont="1" applyAlignment="1">
      <alignment wrapText="1"/>
    </xf>
    <xf numFmtId="0" fontId="58" fillId="0" borderId="0" xfId="149" applyFont="1" applyAlignment="1">
      <alignment vertical="center" wrapText="1"/>
    </xf>
    <xf numFmtId="0" fontId="59" fillId="43" borderId="35" xfId="149" applyFont="1" applyFill="1" applyBorder="1" applyAlignment="1">
      <alignment horizontal="center" vertical="top" wrapText="1"/>
    </xf>
    <xf numFmtId="0" fontId="59" fillId="43" borderId="35" xfId="149" applyFont="1" applyFill="1" applyBorder="1" applyAlignment="1">
      <alignment wrapText="1"/>
    </xf>
    <xf numFmtId="165" fontId="59" fillId="43" borderId="35" xfId="149" applyNumberFormat="1" applyFont="1" applyFill="1" applyBorder="1" applyAlignment="1">
      <alignment wrapText="1"/>
    </xf>
    <xf numFmtId="0" fontId="65" fillId="0" borderId="0" xfId="149" applyFont="1" applyAlignment="1">
      <alignment wrapText="1"/>
    </xf>
    <xf numFmtId="0" fontId="20" fillId="0" borderId="0" xfId="154" applyAlignment="1">
      <alignment wrapText="1"/>
    </xf>
    <xf numFmtId="165" fontId="20" fillId="0" borderId="0" xfId="154" applyNumberFormat="1" applyAlignment="1">
      <alignment wrapText="1"/>
    </xf>
    <xf numFmtId="0" fontId="57" fillId="0" borderId="0" xfId="154" applyFont="1" applyAlignment="1">
      <alignment wrapText="1"/>
    </xf>
    <xf numFmtId="0" fontId="57" fillId="0" borderId="0" xfId="149" applyFont="1" applyAlignment="1">
      <alignment wrapText="1"/>
    </xf>
    <xf numFmtId="2" fontId="66" fillId="0" borderId="0" xfId="150" applyNumberFormat="1" applyFont="1" applyAlignment="1">
      <alignment horizontal="left" vertical="top"/>
    </xf>
    <xf numFmtId="49" fontId="67" fillId="0" borderId="0" xfId="150" applyNumberFormat="1" applyFont="1" applyAlignment="1">
      <alignment horizontal="left" vertical="top"/>
    </xf>
    <xf numFmtId="166" fontId="68" fillId="0" borderId="0" xfId="150" applyFont="1"/>
    <xf numFmtId="49" fontId="68" fillId="0" borderId="0" xfId="150" applyNumberFormat="1" applyFont="1" applyAlignment="1">
      <alignment horizontal="left" vertical="top"/>
    </xf>
    <xf numFmtId="2" fontId="67" fillId="0" borderId="0" xfId="150" applyNumberFormat="1" applyFont="1" applyAlignment="1">
      <alignment vertical="center"/>
    </xf>
    <xf numFmtId="166" fontId="69" fillId="0" borderId="0" xfId="150" applyFont="1" applyAlignment="1">
      <alignment vertical="top"/>
    </xf>
    <xf numFmtId="166" fontId="70" fillId="0" borderId="0" xfId="150" applyFont="1" applyAlignment="1">
      <alignment vertical="center"/>
    </xf>
    <xf numFmtId="49" fontId="66" fillId="0" borderId="0" xfId="150" applyNumberFormat="1" applyFont="1"/>
    <xf numFmtId="49" fontId="68" fillId="0" borderId="0" xfId="150" applyNumberFormat="1" applyFont="1"/>
    <xf numFmtId="2" fontId="7" fillId="0" borderId="0" xfId="150" applyNumberFormat="1" applyFont="1" applyAlignment="1">
      <alignment horizontal="left" vertical="top"/>
    </xf>
    <xf numFmtId="49" fontId="14" fillId="0" borderId="0" xfId="150" applyNumberFormat="1" applyFont="1"/>
    <xf numFmtId="166" fontId="6" fillId="0" borderId="0" xfId="150" applyFont="1"/>
    <xf numFmtId="49" fontId="71" fillId="0" borderId="0" xfId="150" applyNumberFormat="1" applyFont="1"/>
    <xf numFmtId="49" fontId="58" fillId="0" borderId="0" xfId="150" applyNumberFormat="1" applyFont="1"/>
    <xf numFmtId="0" fontId="49" fillId="0" borderId="0" xfId="152" applyFont="1" applyAlignment="1">
      <alignment horizontal="left" vertical="top" wrapText="1"/>
    </xf>
    <xf numFmtId="49" fontId="72" fillId="0" borderId="0" xfId="150" applyNumberFormat="1" applyFont="1"/>
    <xf numFmtId="49" fontId="73" fillId="0" borderId="0" xfId="150" applyNumberFormat="1" applyFont="1"/>
    <xf numFmtId="0" fontId="49" fillId="0" borderId="0" xfId="152" applyFont="1" applyAlignment="1">
      <alignment horizontal="left" vertical="top"/>
    </xf>
    <xf numFmtId="0" fontId="49" fillId="0" borderId="0" xfId="152" applyFont="1" applyAlignment="1">
      <alignment horizontal="left" vertical="center"/>
    </xf>
    <xf numFmtId="49" fontId="49" fillId="0" borderId="0" xfId="150" applyNumberFormat="1" applyFont="1" applyAlignment="1">
      <alignment horizontal="justify"/>
    </xf>
    <xf numFmtId="49" fontId="68" fillId="0" borderId="0" xfId="150" applyNumberFormat="1" applyFont="1" applyAlignment="1">
      <alignment horizontal="justify"/>
    </xf>
    <xf numFmtId="2" fontId="7" fillId="0" borderId="0" xfId="150" applyNumberFormat="1" applyFont="1" applyAlignment="1">
      <alignment horizontal="center" vertical="top"/>
    </xf>
    <xf numFmtId="49" fontId="16" fillId="0" borderId="0" xfId="150" applyNumberFormat="1" applyFont="1"/>
    <xf numFmtId="2" fontId="66" fillId="0" borderId="0" xfId="150" applyNumberFormat="1" applyFont="1" applyAlignment="1">
      <alignment horizontal="center" vertical="top"/>
    </xf>
    <xf numFmtId="2" fontId="17" fillId="0" borderId="25" xfId="150" applyNumberFormat="1" applyFont="1" applyBorder="1" applyAlignment="1">
      <alignment horizontal="center" vertical="center" wrapText="1"/>
    </xf>
    <xf numFmtId="4" fontId="17" fillId="0" borderId="25" xfId="150" applyNumberFormat="1" applyFont="1" applyBorder="1" applyAlignment="1">
      <alignment horizontal="center" vertical="center" wrapText="1"/>
    </xf>
    <xf numFmtId="166" fontId="17" fillId="0" borderId="0" xfId="150" applyFont="1" applyAlignment="1">
      <alignment horizontal="center" vertical="center" wrapText="1"/>
    </xf>
    <xf numFmtId="49" fontId="6" fillId="0" borderId="0" xfId="150" applyNumberFormat="1" applyFont="1"/>
    <xf numFmtId="166" fontId="6" fillId="0" borderId="0" xfId="150" applyFont="1" applyAlignment="1">
      <alignment horizontal="left"/>
    </xf>
    <xf numFmtId="0" fontId="64" fillId="44" borderId="0" xfId="152" applyFont="1" applyFill="1"/>
    <xf numFmtId="0" fontId="64" fillId="44" borderId="0" xfId="152" applyFont="1" applyFill="1" applyAlignment="1">
      <alignment horizontal="left"/>
    </xf>
    <xf numFmtId="0" fontId="64" fillId="0" borderId="0" xfId="152" applyFont="1"/>
    <xf numFmtId="2" fontId="74" fillId="0" borderId="0" xfId="150" applyNumberFormat="1" applyFont="1" applyAlignment="1">
      <alignment horizontal="left" vertical="top"/>
    </xf>
    <xf numFmtId="49" fontId="74" fillId="0" borderId="0" xfId="150" applyNumberFormat="1" applyFont="1" applyAlignment="1">
      <alignment horizontal="right"/>
    </xf>
    <xf numFmtId="49" fontId="76" fillId="0" borderId="0" xfId="150" applyNumberFormat="1" applyFont="1"/>
    <xf numFmtId="166" fontId="7" fillId="0" borderId="0" xfId="150" applyFont="1" applyAlignment="1">
      <alignment horizontal="left"/>
    </xf>
    <xf numFmtId="166" fontId="76" fillId="0" borderId="0" xfId="150" applyFont="1"/>
    <xf numFmtId="49" fontId="7" fillId="0" borderId="0" xfId="150" applyNumberFormat="1" applyFont="1" applyAlignment="1">
      <alignment horizontal="right"/>
    </xf>
    <xf numFmtId="2" fontId="7" fillId="0" borderId="0" xfId="150" applyNumberFormat="1" applyFont="1" applyAlignment="1">
      <alignment horizontal="left" vertical="top" wrapText="1"/>
    </xf>
    <xf numFmtId="49" fontId="76" fillId="0" borderId="0" xfId="150" applyNumberFormat="1" applyFont="1" applyAlignment="1">
      <alignment horizontal="left" vertical="top" wrapText="1"/>
    </xf>
    <xf numFmtId="166" fontId="6" fillId="0" borderId="0" xfId="150" applyFont="1" applyAlignment="1">
      <alignment horizontal="center" vertical="top" wrapText="1"/>
    </xf>
    <xf numFmtId="166" fontId="6" fillId="0" borderId="0" xfId="150" applyFont="1" applyAlignment="1">
      <alignment vertical="top" wrapText="1"/>
    </xf>
    <xf numFmtId="0" fontId="49" fillId="0" borderId="0" xfId="151" applyFont="1" applyAlignment="1">
      <alignment vertical="top" wrapText="1"/>
    </xf>
    <xf numFmtId="165" fontId="49" fillId="0" borderId="0" xfId="151" applyNumberFormat="1" applyFont="1" applyAlignment="1">
      <alignment vertical="top" wrapText="1"/>
    </xf>
    <xf numFmtId="0" fontId="20" fillId="0" borderId="0" xfId="151" applyFont="1" applyAlignment="1" applyProtection="1">
      <alignment vertical="top" wrapText="1"/>
      <protection locked="0"/>
    </xf>
    <xf numFmtId="49" fontId="6" fillId="0" borderId="0" xfId="150" applyNumberFormat="1" applyFont="1" applyAlignment="1">
      <alignment horizontal="left" vertical="top" wrapText="1"/>
    </xf>
    <xf numFmtId="0" fontId="20" fillId="0" borderId="0" xfId="151" applyFont="1" applyAlignment="1" applyProtection="1">
      <alignment horizontal="center" vertical="top" wrapText="1"/>
      <protection locked="0"/>
    </xf>
    <xf numFmtId="166" fontId="77" fillId="0" borderId="0" xfId="150" applyFont="1" applyAlignment="1">
      <alignment vertical="top" wrapText="1"/>
    </xf>
    <xf numFmtId="0" fontId="59" fillId="0" borderId="0" xfId="151" applyFont="1" applyAlignment="1" applyProtection="1">
      <alignment vertical="top" wrapText="1"/>
      <protection locked="0"/>
    </xf>
    <xf numFmtId="173" fontId="49" fillId="0" borderId="0" xfId="151" applyNumberFormat="1" applyFont="1" applyAlignment="1">
      <alignment vertical="top" wrapText="1"/>
    </xf>
    <xf numFmtId="0" fontId="58" fillId="0" borderId="0" xfId="151" applyFont="1" applyAlignment="1" applyProtection="1">
      <alignment vertical="top"/>
      <protection locked="0"/>
    </xf>
    <xf numFmtId="0" fontId="59" fillId="0" borderId="0" xfId="151" applyFont="1" applyAlignment="1" applyProtection="1">
      <alignment vertical="top"/>
      <protection locked="0"/>
    </xf>
    <xf numFmtId="49" fontId="59" fillId="0" borderId="0" xfId="151" applyNumberFormat="1" applyFont="1" applyAlignment="1" applyProtection="1">
      <alignment horizontal="center" vertical="top" wrapText="1"/>
      <protection locked="0"/>
    </xf>
    <xf numFmtId="173" fontId="62" fillId="0" borderId="0" xfId="151" applyNumberFormat="1" applyFont="1" applyAlignment="1">
      <alignment horizontal="center" vertical="top" wrapText="1"/>
    </xf>
    <xf numFmtId="165" fontId="62" fillId="0" borderId="0" xfId="151" applyNumberFormat="1" applyFont="1" applyAlignment="1">
      <alignment horizontal="center" vertical="top" wrapText="1"/>
    </xf>
    <xf numFmtId="0" fontId="62" fillId="0" borderId="32" xfId="152" applyFont="1" applyBorder="1" applyAlignment="1">
      <alignment horizontal="center" vertical="top" wrapText="1"/>
    </xf>
    <xf numFmtId="173" fontId="62" fillId="0" borderId="32" xfId="152" applyNumberFormat="1" applyFont="1" applyBorder="1" applyAlignment="1">
      <alignment horizontal="center" vertical="top" wrapText="1"/>
    </xf>
    <xf numFmtId="2" fontId="6" fillId="0" borderId="0" xfId="152" applyNumberFormat="1" applyFont="1" applyAlignment="1">
      <alignment horizontal="center" vertical="top" wrapText="1"/>
    </xf>
    <xf numFmtId="49" fontId="6" fillId="0" borderId="0" xfId="152" applyNumberFormat="1" applyFont="1" applyAlignment="1">
      <alignment horizontal="justify" vertical="top" wrapText="1"/>
    </xf>
    <xf numFmtId="4" fontId="6" fillId="0" borderId="0" xfId="152" applyNumberFormat="1" applyFont="1" applyAlignment="1">
      <alignment horizontal="center" vertical="top" wrapText="1"/>
    </xf>
    <xf numFmtId="175" fontId="6" fillId="0" borderId="0" xfId="152" applyNumberFormat="1" applyFont="1" applyAlignment="1">
      <alignment horizontal="center" vertical="top" wrapText="1"/>
    </xf>
    <xf numFmtId="0" fontId="6" fillId="0" borderId="0" xfId="152" applyFont="1" applyAlignment="1">
      <alignment vertical="top" wrapText="1"/>
    </xf>
    <xf numFmtId="173" fontId="20" fillId="0" borderId="0" xfId="151" applyNumberFormat="1" applyFont="1" applyAlignment="1">
      <alignment vertical="top" wrapText="1"/>
    </xf>
    <xf numFmtId="165" fontId="20" fillId="0" borderId="0" xfId="151" applyNumberFormat="1" applyFont="1" applyAlignment="1">
      <alignment vertical="top" wrapText="1"/>
    </xf>
    <xf numFmtId="0" fontId="59" fillId="0" borderId="0" xfId="151" applyFont="1" applyAlignment="1" applyProtection="1">
      <alignment horizontal="right" vertical="top" wrapText="1"/>
      <protection locked="0"/>
    </xf>
    <xf numFmtId="0" fontId="59" fillId="0" borderId="0" xfId="151" applyFont="1" applyAlignment="1" applyProtection="1">
      <alignment horizontal="center" vertical="top" wrapText="1"/>
      <protection locked="0"/>
    </xf>
    <xf numFmtId="165" fontId="59" fillId="0" borderId="0" xfId="151" applyNumberFormat="1" applyFont="1" applyAlignment="1">
      <alignment vertical="top" wrapText="1"/>
    </xf>
    <xf numFmtId="3" fontId="20" fillId="0" borderId="0" xfId="152" applyNumberFormat="1" applyFont="1" applyAlignment="1">
      <alignment horizontal="center" vertical="top" wrapText="1"/>
    </xf>
    <xf numFmtId="173" fontId="64" fillId="0" borderId="0" xfId="151" applyNumberFormat="1" applyFont="1" applyAlignment="1">
      <alignment vertical="top" wrapText="1"/>
    </xf>
    <xf numFmtId="0" fontId="20" fillId="0" borderId="0" xfId="155" applyFont="1" applyAlignment="1">
      <alignment wrapText="1"/>
    </xf>
    <xf numFmtId="176" fontId="59" fillId="0" borderId="0" xfId="151" applyNumberFormat="1" applyFont="1" applyAlignment="1" applyProtection="1">
      <alignment horizontal="right" vertical="top" wrapText="1"/>
      <protection locked="0"/>
    </xf>
    <xf numFmtId="0" fontId="59" fillId="0" borderId="0" xfId="151" applyFont="1" applyAlignment="1" applyProtection="1">
      <alignment horizontal="right" wrapText="1"/>
      <protection locked="0"/>
    </xf>
    <xf numFmtId="0" fontId="59" fillId="0" borderId="0" xfId="151" applyFont="1" applyAlignment="1" applyProtection="1">
      <alignment horizontal="center" wrapText="1"/>
      <protection locked="0"/>
    </xf>
    <xf numFmtId="0" fontId="59" fillId="0" borderId="0" xfId="151" applyFont="1" applyAlignment="1" applyProtection="1">
      <alignment wrapText="1"/>
      <protection locked="0"/>
    </xf>
    <xf numFmtId="173" fontId="20" fillId="0" borderId="0" xfId="156" applyNumberFormat="1" applyAlignment="1">
      <alignment wrapText="1"/>
    </xf>
    <xf numFmtId="176" fontId="59" fillId="0" borderId="0" xfId="151" applyNumberFormat="1" applyFont="1" applyAlignment="1" applyProtection="1">
      <alignment horizontal="right" wrapText="1"/>
      <protection locked="0"/>
    </xf>
    <xf numFmtId="0" fontId="20" fillId="0" borderId="0" xfId="152" applyFont="1" applyAlignment="1">
      <alignment vertical="top" wrapText="1"/>
    </xf>
    <xf numFmtId="173" fontId="20" fillId="0" borderId="0" xfId="154" applyNumberFormat="1" applyAlignment="1">
      <alignment wrapText="1"/>
    </xf>
    <xf numFmtId="0" fontId="20" fillId="0" borderId="0" xfId="151" applyFont="1" applyAlignment="1" applyProtection="1">
      <alignment horizontal="center" wrapText="1"/>
      <protection locked="0"/>
    </xf>
    <xf numFmtId="173" fontId="20" fillId="0" borderId="0" xfId="151" applyNumberFormat="1" applyFont="1" applyAlignment="1">
      <alignment horizontal="center" wrapText="1"/>
    </xf>
    <xf numFmtId="173" fontId="20" fillId="0" borderId="0" xfId="154" applyNumberFormat="1" applyAlignment="1">
      <alignment horizontal="center" wrapText="1"/>
    </xf>
    <xf numFmtId="0" fontId="20" fillId="0" borderId="0" xfId="152" applyFont="1" applyAlignment="1">
      <alignment horizontal="left" vertical="top" wrapText="1"/>
    </xf>
    <xf numFmtId="0" fontId="20" fillId="0" borderId="0" xfId="149" applyAlignment="1">
      <alignment vertical="top" wrapText="1"/>
    </xf>
    <xf numFmtId="0" fontId="20" fillId="0" borderId="0" xfId="151" applyFont="1" applyAlignment="1">
      <alignment horizontal="center" vertical="top" wrapText="1"/>
    </xf>
    <xf numFmtId="0" fontId="20" fillId="0" borderId="0" xfId="151" applyFont="1" applyAlignment="1">
      <alignment vertical="top" wrapText="1"/>
    </xf>
    <xf numFmtId="0" fontId="20" fillId="0" borderId="0" xfId="155" applyFont="1" applyAlignment="1" applyProtection="1">
      <alignment vertical="top" wrapText="1"/>
      <protection locked="0"/>
    </xf>
    <xf numFmtId="0" fontId="20" fillId="0" borderId="0" xfId="154" applyAlignment="1">
      <alignment vertical="top" wrapText="1"/>
    </xf>
    <xf numFmtId="0" fontId="64" fillId="0" borderId="0" xfId="156" applyFont="1" applyAlignment="1">
      <alignment wrapText="1"/>
    </xf>
    <xf numFmtId="49" fontId="59" fillId="45" borderId="0" xfId="151" applyNumberFormat="1" applyFont="1" applyFill="1" applyAlignment="1" applyProtection="1">
      <alignment horizontal="center" vertical="top" wrapText="1"/>
      <protection locked="0"/>
    </xf>
    <xf numFmtId="0" fontId="20" fillId="45" borderId="0" xfId="151" applyFont="1" applyFill="1" applyAlignment="1" applyProtection="1">
      <alignment vertical="top" wrapText="1"/>
      <protection locked="0"/>
    </xf>
    <xf numFmtId="0" fontId="20" fillId="45" borderId="0" xfId="151" applyFont="1" applyFill="1" applyAlignment="1" applyProtection="1">
      <alignment horizontal="center" vertical="top" wrapText="1"/>
      <protection locked="0"/>
    </xf>
    <xf numFmtId="0" fontId="20" fillId="45" borderId="0" xfId="154" applyFill="1" applyAlignment="1">
      <alignment vertical="top" wrapText="1"/>
    </xf>
    <xf numFmtId="165" fontId="20" fillId="45" borderId="0" xfId="154" applyNumberFormat="1" applyFill="1" applyAlignment="1">
      <alignment vertical="top" wrapText="1"/>
    </xf>
    <xf numFmtId="0" fontId="58" fillId="0" borderId="0" xfId="151" applyFont="1" applyAlignment="1" applyProtection="1">
      <alignment vertical="top" wrapText="1"/>
      <protection locked="0"/>
    </xf>
    <xf numFmtId="0" fontId="58" fillId="0" borderId="0" xfId="151" applyFont="1" applyAlignment="1" applyProtection="1">
      <alignment horizontal="center" vertical="top" wrapText="1"/>
      <protection locked="0"/>
    </xf>
    <xf numFmtId="0" fontId="58" fillId="0" borderId="0" xfId="154" applyFont="1" applyAlignment="1">
      <alignment vertical="top" wrapText="1"/>
    </xf>
    <xf numFmtId="165" fontId="58" fillId="0" borderId="0" xfId="151" applyNumberFormat="1" applyFont="1" applyAlignment="1">
      <alignment vertical="top" wrapText="1"/>
    </xf>
    <xf numFmtId="165" fontId="20" fillId="0" borderId="0" xfId="154" applyNumberFormat="1" applyAlignment="1">
      <alignment vertical="top" wrapText="1"/>
    </xf>
    <xf numFmtId="49" fontId="59" fillId="0" borderId="0" xfId="151" applyNumberFormat="1" applyFont="1" applyAlignment="1">
      <alignment horizontal="center" vertical="top" wrapText="1"/>
    </xf>
    <xf numFmtId="0" fontId="59" fillId="0" borderId="0" xfId="151" applyFont="1" applyAlignment="1">
      <alignment horizontal="left" vertical="top" wrapText="1"/>
    </xf>
    <xf numFmtId="0" fontId="20" fillId="0" borderId="0" xfId="151" applyFont="1" applyAlignment="1">
      <alignment horizontal="left" vertical="top" wrapText="1"/>
    </xf>
    <xf numFmtId="2" fontId="76" fillId="0" borderId="0" xfId="150" applyNumberFormat="1" applyFont="1" applyAlignment="1">
      <alignment vertical="center" wrapText="1"/>
    </xf>
    <xf numFmtId="166" fontId="5" fillId="0" borderId="0" xfId="150" applyFont="1" applyAlignment="1">
      <alignment vertical="top" wrapText="1"/>
    </xf>
    <xf numFmtId="166" fontId="77" fillId="0" borderId="0" xfId="150" applyFont="1" applyAlignment="1">
      <alignment vertical="center" wrapText="1"/>
    </xf>
    <xf numFmtId="0" fontId="58" fillId="0" borderId="0" xfId="151" applyFont="1" applyAlignment="1">
      <alignment wrapText="1"/>
    </xf>
    <xf numFmtId="165" fontId="58" fillId="0" borderId="0" xfId="151" applyNumberFormat="1" applyFont="1" applyAlignment="1">
      <alignment wrapText="1"/>
    </xf>
    <xf numFmtId="0" fontId="20" fillId="0" borderId="0" xfId="151" applyFont="1" applyAlignment="1">
      <alignment wrapText="1"/>
    </xf>
    <xf numFmtId="0" fontId="59" fillId="0" borderId="0" xfId="151" applyFont="1" applyAlignment="1">
      <alignment horizontal="center" vertical="top" wrapText="1"/>
    </xf>
    <xf numFmtId="0" fontId="59" fillId="0" borderId="0" xfId="151" applyFont="1" applyAlignment="1">
      <alignment horizontal="left" wrapText="1"/>
    </xf>
    <xf numFmtId="0" fontId="20" fillId="0" borderId="0" xfId="152" applyFont="1" applyAlignment="1">
      <alignment horizontal="right"/>
    </xf>
    <xf numFmtId="0" fontId="20" fillId="0" borderId="0" xfId="151" applyFont="1"/>
    <xf numFmtId="4" fontId="64" fillId="0" borderId="0" xfId="152" applyNumberFormat="1" applyFont="1" applyAlignment="1">
      <alignment horizontal="right"/>
    </xf>
    <xf numFmtId="173" fontId="20" fillId="0" borderId="0" xfId="152" applyNumberFormat="1" applyFont="1" applyAlignment="1">
      <alignment wrapText="1"/>
    </xf>
    <xf numFmtId="0" fontId="20" fillId="0" borderId="0" xfId="152" applyFont="1"/>
    <xf numFmtId="2" fontId="20" fillId="0" borderId="0" xfId="151" applyNumberFormat="1" applyFont="1" applyAlignment="1">
      <alignment wrapText="1"/>
    </xf>
    <xf numFmtId="0" fontId="42" fillId="0" borderId="0" xfId="151" applyFont="1"/>
    <xf numFmtId="0" fontId="20" fillId="0" borderId="0" xfId="149"/>
    <xf numFmtId="0" fontId="42" fillId="0" borderId="0" xfId="155" applyFont="1"/>
    <xf numFmtId="0" fontId="42" fillId="0" borderId="0" xfId="151" applyFont="1" applyAlignment="1">
      <alignment horizontal="center" vertical="top" wrapText="1"/>
    </xf>
    <xf numFmtId="0" fontId="42" fillId="0" borderId="0" xfId="151" applyFont="1" applyAlignment="1">
      <alignment wrapText="1"/>
    </xf>
    <xf numFmtId="0" fontId="78" fillId="0" borderId="0" xfId="149" applyFont="1" applyAlignment="1">
      <alignment horizontal="center" vertical="top" wrapText="1"/>
    </xf>
    <xf numFmtId="0" fontId="59" fillId="0" borderId="0" xfId="151" applyFont="1" applyAlignment="1">
      <alignment horizontal="right" wrapText="1"/>
    </xf>
    <xf numFmtId="165" fontId="59" fillId="0" borderId="0" xfId="151" applyNumberFormat="1" applyFont="1" applyAlignment="1">
      <alignment wrapText="1"/>
    </xf>
    <xf numFmtId="0" fontId="78" fillId="0" borderId="0" xfId="149" applyFont="1" applyAlignment="1">
      <alignment wrapText="1"/>
    </xf>
    <xf numFmtId="173" fontId="42" fillId="0" borderId="0" xfId="151" applyNumberFormat="1" applyFont="1" applyAlignment="1">
      <alignment wrapText="1"/>
    </xf>
    <xf numFmtId="165" fontId="42" fillId="0" borderId="0" xfId="151" applyNumberFormat="1" applyFont="1" applyAlignment="1">
      <alignment wrapText="1"/>
    </xf>
    <xf numFmtId="0" fontId="18" fillId="0" borderId="0" xfId="157" applyAlignment="1">
      <alignment horizontal="right" wrapText="1"/>
    </xf>
    <xf numFmtId="0" fontId="18" fillId="0" borderId="0" xfId="157" applyAlignment="1">
      <alignment horizontal="left" wrapText="1"/>
    </xf>
    <xf numFmtId="173" fontId="59" fillId="0" borderId="0" xfId="152" applyNumberFormat="1" applyFont="1" applyAlignment="1">
      <alignment wrapText="1"/>
    </xf>
    <xf numFmtId="0" fontId="79" fillId="0" borderId="0" xfId="152" applyFont="1"/>
    <xf numFmtId="0" fontId="20" fillId="0" borderId="0" xfId="152" applyFont="1" applyAlignment="1">
      <alignment horizontal="center" wrapText="1"/>
    </xf>
    <xf numFmtId="0" fontId="59" fillId="0" borderId="0" xfId="152" applyFont="1" applyAlignment="1">
      <alignment horizontal="right" wrapText="1"/>
    </xf>
    <xf numFmtId="0" fontId="20" fillId="0" borderId="0" xfId="152" applyFont="1" applyAlignment="1">
      <alignment wrapText="1"/>
    </xf>
    <xf numFmtId="0" fontId="20" fillId="0" borderId="0" xfId="158" applyFont="1" applyAlignment="1">
      <alignment wrapText="1"/>
    </xf>
    <xf numFmtId="0" fontId="20" fillId="0" borderId="0" xfId="158" applyFont="1" applyAlignment="1">
      <alignment horizontal="right" wrapText="1"/>
    </xf>
    <xf numFmtId="173" fontId="20" fillId="0" borderId="0" xfId="152" applyNumberFormat="1" applyFont="1" applyAlignment="1">
      <alignment horizontal="right" wrapText="1"/>
    </xf>
    <xf numFmtId="0" fontId="59" fillId="0" borderId="0" xfId="149" applyFont="1" applyAlignment="1">
      <alignment horizontal="right" wrapText="1"/>
    </xf>
    <xf numFmtId="0" fontId="58" fillId="0" borderId="0" xfId="149" applyFont="1" applyAlignment="1">
      <alignment wrapText="1"/>
    </xf>
    <xf numFmtId="0" fontId="20" fillId="0" borderId="0" xfId="151" applyFont="1" applyAlignment="1">
      <alignment horizontal="right" vertical="top" wrapText="1"/>
    </xf>
    <xf numFmtId="0" fontId="20" fillId="0" borderId="0" xfId="151" applyFont="1" applyAlignment="1" applyProtection="1">
      <alignment horizontal="right" vertical="top" wrapText="1"/>
      <protection locked="0"/>
    </xf>
    <xf numFmtId="0" fontId="59" fillId="45" borderId="0" xfId="149" applyFont="1" applyFill="1" applyAlignment="1">
      <alignment horizontal="center" vertical="top" wrapText="1"/>
    </xf>
    <xf numFmtId="0" fontId="20" fillId="45" borderId="0" xfId="149" applyFill="1" applyAlignment="1">
      <alignment wrapText="1"/>
    </xf>
    <xf numFmtId="0" fontId="59" fillId="45" borderId="0" xfId="149" applyFont="1" applyFill="1" applyAlignment="1">
      <alignment wrapText="1"/>
    </xf>
    <xf numFmtId="173" fontId="20" fillId="45" borderId="0" xfId="151" applyNumberFormat="1" applyFont="1" applyFill="1" applyAlignment="1">
      <alignment wrapText="1"/>
    </xf>
    <xf numFmtId="165" fontId="20" fillId="45" borderId="0" xfId="151" applyNumberFormat="1" applyFont="1" applyFill="1" applyAlignment="1">
      <alignment wrapText="1"/>
    </xf>
    <xf numFmtId="165" fontId="58" fillId="0" borderId="0" xfId="151" applyNumberFormat="1" applyFont="1" applyAlignment="1">
      <alignment vertical="center" wrapText="1"/>
    </xf>
    <xf numFmtId="0" fontId="20" fillId="0" borderId="0" xfId="149" applyAlignment="1">
      <alignment vertical="center" wrapText="1"/>
    </xf>
    <xf numFmtId="0" fontId="58" fillId="45" borderId="0" xfId="149" applyFont="1" applyFill="1" applyAlignment="1">
      <alignment wrapText="1"/>
    </xf>
    <xf numFmtId="2" fontId="81" fillId="0" borderId="36" xfId="159" applyNumberFormat="1" applyFont="1" applyBorder="1" applyAlignment="1">
      <alignment horizontal="center" vertical="center" wrapText="1"/>
    </xf>
    <xf numFmtId="0" fontId="82" fillId="0" borderId="0" xfId="160" applyFont="1" applyAlignment="1">
      <alignment vertical="top" wrapText="1"/>
    </xf>
    <xf numFmtId="0" fontId="83" fillId="0" borderId="0" xfId="161" applyFont="1"/>
    <xf numFmtId="0" fontId="60" fillId="0" borderId="0" xfId="160" applyFont="1" applyAlignment="1">
      <alignment vertical="top"/>
    </xf>
    <xf numFmtId="177" fontId="82" fillId="0" borderId="0" xfId="160" applyNumberFormat="1" applyFont="1" applyAlignment="1">
      <alignment horizontal="left" vertical="top" wrapText="1"/>
    </xf>
    <xf numFmtId="0" fontId="82" fillId="0" borderId="0" xfId="160" applyFont="1" applyAlignment="1">
      <alignment horizontal="center" wrapText="1"/>
    </xf>
    <xf numFmtId="0" fontId="82" fillId="0" borderId="0" xfId="160" applyFont="1" applyAlignment="1">
      <alignment horizontal="right" wrapText="1"/>
    </xf>
    <xf numFmtId="4" fontId="82" fillId="0" borderId="0" xfId="160" applyNumberFormat="1" applyFont="1" applyAlignment="1">
      <alignment wrapText="1"/>
    </xf>
    <xf numFmtId="177" fontId="82" fillId="0" borderId="0" xfId="160" applyNumberFormat="1" applyFont="1" applyAlignment="1">
      <alignment horizontal="left" vertical="center"/>
    </xf>
    <xf numFmtId="4" fontId="82" fillId="0" borderId="0" xfId="160" applyNumberFormat="1" applyFont="1" applyAlignment="1">
      <alignment horizontal="right" vertical="center" wrapText="1"/>
    </xf>
    <xf numFmtId="0" fontId="82" fillId="0" borderId="0" xfId="160" applyFont="1" applyAlignment="1">
      <alignment horizontal="left" vertical="center" wrapText="1"/>
    </xf>
    <xf numFmtId="177" fontId="20" fillId="0" borderId="28" xfId="160" applyNumberFormat="1" applyFont="1" applyBorder="1" applyAlignment="1">
      <alignment horizontal="left" vertical="top" wrapText="1"/>
    </xf>
    <xf numFmtId="4" fontId="82" fillId="0" borderId="28" xfId="160" applyNumberFormat="1" applyFont="1" applyBorder="1" applyAlignment="1">
      <alignment wrapText="1"/>
    </xf>
    <xf numFmtId="177" fontId="20" fillId="0" borderId="0" xfId="160" applyNumberFormat="1" applyFont="1" applyAlignment="1">
      <alignment horizontal="left" vertical="top" wrapText="1"/>
    </xf>
    <xf numFmtId="4" fontId="60" fillId="0" borderId="37" xfId="160" applyNumberFormat="1" applyFont="1" applyBorder="1" applyAlignment="1">
      <alignment wrapText="1"/>
    </xf>
    <xf numFmtId="4" fontId="82" fillId="0" borderId="0" xfId="160" applyNumberFormat="1" applyFont="1" applyAlignment="1">
      <alignment horizontal="right" wrapText="1"/>
    </xf>
    <xf numFmtId="4" fontId="84" fillId="0" borderId="0" xfId="160" applyNumberFormat="1" applyFont="1" applyAlignment="1">
      <alignment wrapText="1"/>
    </xf>
    <xf numFmtId="177" fontId="60" fillId="0" borderId="0" xfId="160" applyNumberFormat="1" applyFont="1" applyAlignment="1">
      <alignment horizontal="left" vertical="top" wrapText="1"/>
    </xf>
    <xf numFmtId="177" fontId="82" fillId="0" borderId="0" xfId="160" applyNumberFormat="1" applyFont="1" applyAlignment="1">
      <alignment horizontal="right" vertical="top" wrapText="1"/>
    </xf>
    <xf numFmtId="177" fontId="60" fillId="0" borderId="38" xfId="160" applyNumberFormat="1" applyFont="1" applyBorder="1" applyAlignment="1">
      <alignment horizontal="center" vertical="center" wrapText="1"/>
    </xf>
    <xf numFmtId="0" fontId="60" fillId="0" borderId="32" xfId="160" applyFont="1" applyBorder="1" applyAlignment="1">
      <alignment horizontal="center" vertical="center" wrapText="1"/>
    </xf>
    <xf numFmtId="0" fontId="60" fillId="0" borderId="32" xfId="160" applyFont="1" applyBorder="1" applyAlignment="1">
      <alignment horizontal="right" vertical="center" wrapText="1"/>
    </xf>
    <xf numFmtId="4" fontId="60" fillId="0" borderId="32" xfId="160" applyNumberFormat="1" applyFont="1" applyBorder="1" applyAlignment="1">
      <alignment horizontal="center" vertical="center" wrapText="1"/>
    </xf>
    <xf numFmtId="4" fontId="60" fillId="0" borderId="39" xfId="160" applyNumberFormat="1" applyFont="1" applyBorder="1" applyAlignment="1">
      <alignment horizontal="center" vertical="center" wrapText="1"/>
    </xf>
    <xf numFmtId="0" fontId="60" fillId="0" borderId="0" xfId="160" applyFont="1" applyAlignment="1">
      <alignment horizontal="left"/>
    </xf>
    <xf numFmtId="0" fontId="82" fillId="0" borderId="0" xfId="160" applyFont="1" applyAlignment="1">
      <alignment horizontal="center"/>
    </xf>
    <xf numFmtId="0" fontId="82" fillId="0" borderId="0" xfId="160" applyFont="1"/>
    <xf numFmtId="177" fontId="82" fillId="0" borderId="0" xfId="160" applyNumberFormat="1" applyFont="1" applyAlignment="1">
      <alignment horizontal="left" vertical="top"/>
    </xf>
    <xf numFmtId="0" fontId="82" fillId="0" borderId="0" xfId="160" applyFont="1" applyAlignment="1">
      <alignment horizontal="justify"/>
    </xf>
    <xf numFmtId="0" fontId="20" fillId="0" borderId="0" xfId="160" applyFont="1"/>
    <xf numFmtId="0" fontId="82" fillId="0" borderId="0" xfId="160" applyFont="1" applyAlignment="1">
      <alignment horizontal="right"/>
    </xf>
    <xf numFmtId="4" fontId="82" fillId="0" borderId="0" xfId="160" applyNumberFormat="1" applyFont="1"/>
    <xf numFmtId="0" fontId="82" fillId="0" borderId="0" xfId="160" applyFont="1" applyAlignment="1">
      <alignment horizontal="left" indent="1"/>
    </xf>
    <xf numFmtId="0" fontId="82" fillId="0" borderId="0" xfId="160" applyFont="1" applyAlignment="1">
      <alignment horizontal="left" wrapText="1" indent="1"/>
    </xf>
    <xf numFmtId="4" fontId="82" fillId="0" borderId="0" xfId="160" applyNumberFormat="1" applyFont="1" applyAlignment="1">
      <alignment vertical="top"/>
    </xf>
    <xf numFmtId="177" fontId="82" fillId="0" borderId="28" xfId="160" applyNumberFormat="1" applyFont="1" applyBorder="1" applyAlignment="1">
      <alignment horizontal="left" vertical="top"/>
    </xf>
    <xf numFmtId="0" fontId="82" fillId="0" borderId="28" xfId="160" applyFont="1" applyBorder="1" applyAlignment="1">
      <alignment wrapText="1"/>
    </xf>
    <xf numFmtId="0" fontId="82" fillId="0" borderId="28" xfId="160" applyFont="1" applyBorder="1" applyAlignment="1">
      <alignment horizontal="center"/>
    </xf>
    <xf numFmtId="0" fontId="82" fillId="0" borderId="28" xfId="160" applyFont="1" applyBorder="1" applyAlignment="1">
      <alignment horizontal="right"/>
    </xf>
    <xf numFmtId="4" fontId="82" fillId="0" borderId="28" xfId="160" applyNumberFormat="1" applyFont="1" applyBorder="1"/>
    <xf numFmtId="0" fontId="82" fillId="0" borderId="0" xfId="160" applyFont="1" applyAlignment="1">
      <alignment horizontal="justify" wrapText="1"/>
    </xf>
    <xf numFmtId="0" fontId="82" fillId="0" borderId="0" xfId="160" applyFont="1" applyAlignment="1">
      <alignment wrapText="1"/>
    </xf>
    <xf numFmtId="4" fontId="84" fillId="0" borderId="37" xfId="160" applyNumberFormat="1" applyFont="1" applyBorder="1" applyAlignment="1">
      <alignment wrapText="1"/>
    </xf>
    <xf numFmtId="49" fontId="6" fillId="0" borderId="0" xfId="0" applyNumberFormat="1" applyFont="1" applyAlignment="1">
      <alignment horizontal="justify" wrapText="1"/>
    </xf>
    <xf numFmtId="49" fontId="6" fillId="0" borderId="0" xfId="0" applyNumberFormat="1" applyFont="1" applyAlignment="1">
      <alignment horizontal="justify"/>
    </xf>
    <xf numFmtId="49" fontId="7" fillId="0" borderId="0" xfId="0" applyNumberFormat="1" applyFont="1" applyAlignment="1">
      <alignment vertical="top" wrapText="1"/>
    </xf>
    <xf numFmtId="49" fontId="53" fillId="0" borderId="0" xfId="0" applyNumberFormat="1" applyFont="1" applyAlignment="1">
      <alignment horizontal="center" vertical="center"/>
    </xf>
    <xf numFmtId="166" fontId="53" fillId="0" borderId="0" xfId="0" applyFont="1" applyAlignment="1">
      <alignment horizontal="center" vertical="center"/>
    </xf>
    <xf numFmtId="2" fontId="10" fillId="0" borderId="28" xfId="0" applyNumberFormat="1" applyFont="1" applyBorder="1" applyAlignment="1">
      <alignment horizontal="center" vertical="center"/>
    </xf>
    <xf numFmtId="166" fontId="10" fillId="0" borderId="28" xfId="0" applyFont="1" applyBorder="1" applyAlignment="1">
      <alignment horizontal="center" vertical="center"/>
    </xf>
    <xf numFmtId="49" fontId="6" fillId="0" borderId="0" xfId="0" applyNumberFormat="1" applyFont="1" applyAlignment="1">
      <alignment vertical="top" wrapText="1"/>
    </xf>
    <xf numFmtId="166" fontId="0" fillId="0" borderId="0" xfId="0" applyAlignment="1">
      <alignment vertical="top"/>
    </xf>
    <xf numFmtId="166" fontId="2" fillId="0" borderId="0" xfId="0" applyFont="1" applyAlignment="1">
      <alignment vertical="top"/>
    </xf>
    <xf numFmtId="166" fontId="0" fillId="0" borderId="0" xfId="0"/>
    <xf numFmtId="166" fontId="0" fillId="0" borderId="28" xfId="0" applyBorder="1"/>
    <xf numFmtId="49" fontId="6" fillId="0" borderId="0" xfId="0" applyNumberFormat="1" applyFont="1" applyAlignment="1">
      <alignment horizontal="justify" vertical="top" wrapText="1"/>
    </xf>
    <xf numFmtId="166" fontId="6" fillId="0" borderId="0" xfId="0" applyFont="1" applyAlignment="1">
      <alignment horizontal="justify" vertical="top"/>
    </xf>
    <xf numFmtId="49" fontId="6" fillId="0" borderId="0" xfId="0" applyNumberFormat="1" applyFont="1" applyAlignment="1">
      <alignment horizontal="justify" vertical="top"/>
    </xf>
    <xf numFmtId="0" fontId="6" fillId="0" borderId="0" xfId="0" applyNumberFormat="1" applyFont="1" applyAlignment="1">
      <alignment horizontal="justify" vertical="top" wrapText="1"/>
    </xf>
    <xf numFmtId="0" fontId="6" fillId="0" borderId="0" xfId="0" applyNumberFormat="1" applyFont="1" applyAlignment="1">
      <alignment horizontal="justify" vertical="top"/>
    </xf>
    <xf numFmtId="49" fontId="5" fillId="0" borderId="0" xfId="0" applyNumberFormat="1" applyFont="1" applyAlignment="1">
      <alignment horizontal="justify" vertical="top"/>
    </xf>
    <xf numFmtId="166" fontId="10" fillId="0" borderId="0" xfId="0" applyFont="1" applyAlignment="1">
      <alignment vertical="top"/>
    </xf>
    <xf numFmtId="166" fontId="5" fillId="0" borderId="0" xfId="0" applyFont="1" applyAlignment="1">
      <alignment horizontal="justify" vertical="top"/>
    </xf>
    <xf numFmtId="166" fontId="8" fillId="0" borderId="26" xfId="0" applyFont="1" applyBorder="1" applyAlignment="1">
      <alignment horizontal="justify" vertical="top"/>
    </xf>
    <xf numFmtId="164" fontId="6" fillId="0" borderId="0" xfId="121" applyFont="1" applyAlignment="1">
      <alignment horizontal="justify" vertical="top" wrapText="1"/>
    </xf>
    <xf numFmtId="166" fontId="38" fillId="0" borderId="0" xfId="0" applyFont="1" applyAlignment="1">
      <alignment horizontal="justify" vertical="top" wrapText="1"/>
    </xf>
    <xf numFmtId="166" fontId="6" fillId="0" borderId="0" xfId="0" applyFont="1" applyAlignment="1">
      <alignment horizontal="justify" vertical="top" wrapText="1"/>
    </xf>
    <xf numFmtId="166" fontId="21" fillId="0" borderId="0" xfId="0" applyFont="1" applyAlignment="1">
      <alignment horizontal="justify" vertical="top"/>
    </xf>
    <xf numFmtId="166" fontId="7" fillId="0" borderId="0" xfId="0" applyFont="1" applyAlignment="1">
      <alignment horizontal="justify" vertical="top"/>
    </xf>
    <xf numFmtId="49" fontId="17" fillId="0" borderId="25" xfId="150" applyNumberFormat="1" applyFont="1" applyBorder="1" applyAlignment="1">
      <alignment horizontal="center" vertical="center" wrapText="1"/>
    </xf>
    <xf numFmtId="0" fontId="60" fillId="0" borderId="0" xfId="149" applyFont="1" applyAlignment="1">
      <alignment horizontal="left" vertical="center"/>
    </xf>
    <xf numFmtId="0" fontId="20" fillId="0" borderId="0" xfId="152" applyFont="1" applyAlignment="1">
      <alignment vertical="center"/>
    </xf>
    <xf numFmtId="0" fontId="49" fillId="0" borderId="0" xfId="160" applyFont="1" applyAlignment="1">
      <alignment horizontal="left" vertical="top" wrapText="1"/>
    </xf>
    <xf numFmtId="177" fontId="60" fillId="0" borderId="0" xfId="160" applyNumberFormat="1" applyFont="1" applyAlignment="1">
      <alignment horizontal="left" vertical="top" wrapText="1"/>
    </xf>
    <xf numFmtId="4" fontId="6" fillId="0" borderId="0" xfId="0" applyNumberFormat="1" applyFont="1" applyFill="1"/>
    <xf numFmtId="4" fontId="6" fillId="0" borderId="0" xfId="0" applyNumberFormat="1" applyFont="1" applyFill="1" applyAlignment="1">
      <alignment horizontal="right" vertical="top"/>
    </xf>
    <xf numFmtId="4" fontId="6" fillId="0" borderId="25" xfId="0" applyNumberFormat="1" applyFont="1" applyFill="1" applyBorder="1" applyAlignment="1">
      <alignment horizontal="center" vertical="top"/>
    </xf>
    <xf numFmtId="166" fontId="6" fillId="0" borderId="25" xfId="0" applyFont="1" applyFill="1" applyBorder="1" applyAlignment="1">
      <alignment horizontal="center" vertical="top"/>
    </xf>
    <xf numFmtId="4" fontId="6" fillId="0" borderId="0" xfId="0" applyNumberFormat="1" applyFont="1" applyFill="1" applyAlignment="1">
      <alignment vertical="top"/>
    </xf>
    <xf numFmtId="166" fontId="6" fillId="0" borderId="0" xfId="0" applyFont="1" applyFill="1" applyAlignment="1" applyProtection="1">
      <alignment horizontal="center" vertical="top"/>
      <protection locked="0"/>
    </xf>
    <xf numFmtId="4" fontId="52" fillId="0" borderId="0" xfId="0" applyNumberFormat="1" applyFont="1" applyFill="1" applyAlignment="1">
      <alignment vertical="top"/>
    </xf>
    <xf numFmtId="166" fontId="52" fillId="0" borderId="0" xfId="0" applyFont="1" applyFill="1" applyAlignment="1" applyProtection="1">
      <alignment horizontal="center" vertical="top"/>
      <protection locked="0"/>
    </xf>
    <xf numFmtId="166" fontId="8" fillId="0" borderId="0" xfId="0" applyFont="1" applyFill="1" applyAlignment="1">
      <alignment horizontal="justify" vertical="top"/>
    </xf>
    <xf numFmtId="165" fontId="6" fillId="0" borderId="0" xfId="0" applyNumberFormat="1" applyFont="1" applyFill="1" applyAlignment="1" applyProtection="1">
      <alignment vertical="top"/>
      <protection locked="0"/>
    </xf>
    <xf numFmtId="4" fontId="8" fillId="0" borderId="26" xfId="0" applyNumberFormat="1" applyFont="1" applyFill="1" applyBorder="1" applyAlignment="1">
      <alignment vertical="top"/>
    </xf>
    <xf numFmtId="166" fontId="6" fillId="0" borderId="26" xfId="0" applyFont="1" applyFill="1" applyBorder="1" applyAlignment="1" applyProtection="1">
      <alignment horizontal="center" vertical="top"/>
      <protection locked="0"/>
    </xf>
    <xf numFmtId="4" fontId="8" fillId="0" borderId="0" xfId="0" applyNumberFormat="1" applyFont="1" applyFill="1" applyAlignment="1">
      <alignment vertical="top"/>
    </xf>
    <xf numFmtId="4" fontId="8" fillId="0" borderId="0" xfId="0" applyNumberFormat="1" applyFont="1" applyFill="1" applyAlignment="1">
      <alignment horizontal="justify" vertical="top"/>
    </xf>
    <xf numFmtId="4" fontId="38" fillId="0" borderId="0" xfId="0" applyNumberFormat="1" applyFont="1" applyFill="1" applyAlignment="1">
      <alignment horizontal="justify" vertical="top"/>
    </xf>
    <xf numFmtId="166" fontId="38" fillId="0" borderId="0" xfId="0" applyFont="1" applyFill="1" applyAlignment="1" applyProtection="1">
      <alignment horizontal="center" vertical="top"/>
      <protection locked="0"/>
    </xf>
    <xf numFmtId="166" fontId="6" fillId="0" borderId="0" xfId="0" applyFont="1" applyFill="1" applyAlignment="1">
      <alignment horizontal="center" vertical="top"/>
    </xf>
    <xf numFmtId="167" fontId="6" fillId="0" borderId="25" xfId="0" applyNumberFormat="1" applyFont="1" applyFill="1" applyBorder="1" applyAlignment="1">
      <alignment horizontal="right" vertical="top"/>
    </xf>
    <xf numFmtId="167" fontId="6" fillId="0" borderId="0" xfId="0" applyNumberFormat="1" applyFont="1" applyFill="1" applyAlignment="1">
      <alignment horizontal="right" vertical="top"/>
    </xf>
    <xf numFmtId="167" fontId="6" fillId="0" borderId="0" xfId="0" applyNumberFormat="1" applyFont="1" applyFill="1" applyAlignment="1" applyProtection="1">
      <alignment vertical="top"/>
      <protection locked="0"/>
    </xf>
    <xf numFmtId="0" fontId="6" fillId="0" borderId="0" xfId="0" applyNumberFormat="1" applyFont="1" applyFill="1" applyAlignment="1">
      <alignment horizontal="justify" vertical="top"/>
    </xf>
    <xf numFmtId="167" fontId="6" fillId="0" borderId="0" xfId="0" applyNumberFormat="1" applyFont="1" applyFill="1" applyAlignment="1" applyProtection="1">
      <alignment horizontal="right" vertical="top"/>
      <protection locked="0"/>
    </xf>
    <xf numFmtId="4" fontId="6" fillId="0" borderId="26" xfId="0" applyNumberFormat="1" applyFont="1" applyFill="1" applyBorder="1" applyAlignment="1">
      <alignment vertical="top"/>
    </xf>
    <xf numFmtId="167" fontId="6" fillId="0" borderId="26" xfId="0" applyNumberFormat="1" applyFont="1" applyFill="1" applyBorder="1" applyAlignment="1" applyProtection="1">
      <alignment vertical="top"/>
      <protection locked="0"/>
    </xf>
  </cellXfs>
  <cellStyles count="162">
    <cellStyle name="20 % – Poudarek1" xfId="1" builtinId="30" customBuiltin="1"/>
    <cellStyle name="20 % – Poudarek2" xfId="2" builtinId="34" customBuiltin="1"/>
    <cellStyle name="20 % – Poudarek3" xfId="3" builtinId="38" customBuiltin="1"/>
    <cellStyle name="20 % – Poudarek4" xfId="4" builtinId="42" customBuiltin="1"/>
    <cellStyle name="20 % – Poudarek5" xfId="5" builtinId="46" customBuiltin="1"/>
    <cellStyle name="20 % – Poudarek6" xfId="6" builtinId="50" customBuiltin="1"/>
    <cellStyle name="20% - Accent1" xfId="7" xr:uid="{00000000-0005-0000-0000-000006000000}"/>
    <cellStyle name="20% - Accent2" xfId="8" xr:uid="{00000000-0005-0000-0000-000007000000}"/>
    <cellStyle name="20% - Accent3" xfId="9" xr:uid="{00000000-0005-0000-0000-000008000000}"/>
    <cellStyle name="20% - Accent4" xfId="10" xr:uid="{00000000-0005-0000-0000-000009000000}"/>
    <cellStyle name="20% - Accent5" xfId="11" xr:uid="{00000000-0005-0000-0000-00000A000000}"/>
    <cellStyle name="20% - Accent6" xfId="12" xr:uid="{00000000-0005-0000-0000-00000B000000}"/>
    <cellStyle name="40 % – Poudarek1" xfId="13" builtinId="31" customBuiltin="1"/>
    <cellStyle name="40 % – Poudarek2" xfId="14" builtinId="35" customBuiltin="1"/>
    <cellStyle name="40 % – Poudarek3" xfId="15" builtinId="39" customBuiltin="1"/>
    <cellStyle name="40 % – Poudarek4" xfId="16" builtinId="43" customBuiltin="1"/>
    <cellStyle name="40 % – Poudarek5" xfId="17" builtinId="47" customBuiltin="1"/>
    <cellStyle name="40 % – Poudarek6" xfId="18" builtinId="51" customBuiltin="1"/>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60 % – Poudarek1" xfId="25" builtinId="32" customBuiltin="1"/>
    <cellStyle name="60 % – Poudarek2" xfId="26" builtinId="36" customBuiltin="1"/>
    <cellStyle name="60 % – Poudarek3" xfId="27" builtinId="40" customBuiltin="1"/>
    <cellStyle name="60 % – Poudarek4" xfId="28" builtinId="44" customBuiltin="1"/>
    <cellStyle name="60 % – Poudarek5" xfId="29" builtinId="48" customBuiltin="1"/>
    <cellStyle name="60 % – Poudarek6" xfId="30" builtinId="52" customBuiltin="1"/>
    <cellStyle name="60% - Accent1" xfId="31" xr:uid="{00000000-0005-0000-0000-00001E000000}"/>
    <cellStyle name="60% - Accent2" xfId="32" xr:uid="{00000000-0005-0000-0000-00001F000000}"/>
    <cellStyle name="60% - Accent3" xfId="33" xr:uid="{00000000-0005-0000-0000-000020000000}"/>
    <cellStyle name="60% - Accent4" xfId="34" xr:uid="{00000000-0005-0000-0000-000021000000}"/>
    <cellStyle name="60% - Accent5" xfId="35" xr:uid="{00000000-0005-0000-0000-000022000000}"/>
    <cellStyle name="60% - Accent6" xfId="36" xr:uid="{00000000-0005-0000-0000-000023000000}"/>
    <cellStyle name="Accent1" xfId="37" xr:uid="{00000000-0005-0000-0000-000024000000}"/>
    <cellStyle name="Accent2" xfId="38" xr:uid="{00000000-0005-0000-0000-000025000000}"/>
    <cellStyle name="Accent3" xfId="39" xr:uid="{00000000-0005-0000-0000-000026000000}"/>
    <cellStyle name="Accent4" xfId="40" xr:uid="{00000000-0005-0000-0000-000027000000}"/>
    <cellStyle name="Accent5" xfId="41" xr:uid="{00000000-0005-0000-0000-000028000000}"/>
    <cellStyle name="Accent6" xfId="42" xr:uid="{00000000-0005-0000-0000-000029000000}"/>
    <cellStyle name="Background" xfId="43" xr:uid="{00000000-0005-0000-0000-00002A000000}"/>
    <cellStyle name="Bad" xfId="44" xr:uid="{00000000-0005-0000-0000-00002B000000}"/>
    <cellStyle name="Calculation" xfId="45" xr:uid="{00000000-0005-0000-0000-00002C000000}"/>
    <cellStyle name="Card" xfId="46" xr:uid="{00000000-0005-0000-0000-00002D000000}"/>
    <cellStyle name="Card B" xfId="47" xr:uid="{00000000-0005-0000-0000-00002E000000}"/>
    <cellStyle name="Card BL" xfId="48" xr:uid="{00000000-0005-0000-0000-00002F000000}"/>
    <cellStyle name="Card BR" xfId="49" xr:uid="{00000000-0005-0000-0000-000030000000}"/>
    <cellStyle name="Card L" xfId="50" xr:uid="{00000000-0005-0000-0000-000031000000}"/>
    <cellStyle name="Card R" xfId="51" xr:uid="{00000000-0005-0000-0000-000032000000}"/>
    <cellStyle name="Card T" xfId="52" xr:uid="{00000000-0005-0000-0000-000033000000}"/>
    <cellStyle name="Card TL" xfId="53" xr:uid="{00000000-0005-0000-0000-000034000000}"/>
    <cellStyle name="Card TR" xfId="54" xr:uid="{00000000-0005-0000-0000-000035000000}"/>
    <cellStyle name="Card_obrtna dela" xfId="55" xr:uid="{00000000-0005-0000-0000-000036000000}"/>
    <cellStyle name="Check Cell" xfId="56" xr:uid="{00000000-0005-0000-0000-000037000000}"/>
    <cellStyle name="Column Header" xfId="57" xr:uid="{00000000-0005-0000-0000-000038000000}"/>
    <cellStyle name="Comma_dus sestavljanka" xfId="58" xr:uid="{00000000-0005-0000-0000-000039000000}"/>
    <cellStyle name="Currency [0]_dus sestavljanka" xfId="59" xr:uid="{00000000-0005-0000-0000-00003A000000}"/>
    <cellStyle name="Currency_dus sestavljanka" xfId="60" xr:uid="{00000000-0005-0000-0000-00003B000000}"/>
    <cellStyle name="Dobro" xfId="61" builtinId="26" customBuiltin="1"/>
    <cellStyle name="Excel Built-in 20% - Accent1" xfId="62" xr:uid="{00000000-0005-0000-0000-00003D000000}"/>
    <cellStyle name="Excel Built-in 20% - Accent2" xfId="63" xr:uid="{00000000-0005-0000-0000-00003E000000}"/>
    <cellStyle name="Excel Built-in 20% - Accent3" xfId="64" xr:uid="{00000000-0005-0000-0000-00003F000000}"/>
    <cellStyle name="Excel Built-in 20% - Accent4" xfId="65" xr:uid="{00000000-0005-0000-0000-000040000000}"/>
    <cellStyle name="Excel Built-in 20% - Accent5" xfId="66" xr:uid="{00000000-0005-0000-0000-000041000000}"/>
    <cellStyle name="Excel Built-in 20% - Accent6" xfId="67" xr:uid="{00000000-0005-0000-0000-000042000000}"/>
    <cellStyle name="Excel Built-in 40% - Accent1" xfId="68" xr:uid="{00000000-0005-0000-0000-000043000000}"/>
    <cellStyle name="Excel Built-in 40% - Accent2" xfId="69" xr:uid="{00000000-0005-0000-0000-000044000000}"/>
    <cellStyle name="Excel Built-in 40% - Accent3" xfId="70" xr:uid="{00000000-0005-0000-0000-000045000000}"/>
    <cellStyle name="Excel Built-in 40% - Accent4" xfId="71" xr:uid="{00000000-0005-0000-0000-000046000000}"/>
    <cellStyle name="Excel Built-in 40% - Accent5" xfId="72" xr:uid="{00000000-0005-0000-0000-000047000000}"/>
    <cellStyle name="Excel Built-in 40% - Accent6" xfId="73" xr:uid="{00000000-0005-0000-0000-000048000000}"/>
    <cellStyle name="Excel Built-in 60% - Accent1" xfId="74" xr:uid="{00000000-0005-0000-0000-000049000000}"/>
    <cellStyle name="Excel Built-in 60% - Accent2" xfId="75" xr:uid="{00000000-0005-0000-0000-00004A000000}"/>
    <cellStyle name="Excel Built-in 60% - Accent3" xfId="76" xr:uid="{00000000-0005-0000-0000-00004B000000}"/>
    <cellStyle name="Excel Built-in 60% - Accent4" xfId="77" xr:uid="{00000000-0005-0000-0000-00004C000000}"/>
    <cellStyle name="Excel Built-in 60% - Accent5" xfId="78" xr:uid="{00000000-0005-0000-0000-00004D000000}"/>
    <cellStyle name="Excel Built-in 60% - Accent6" xfId="79" xr:uid="{00000000-0005-0000-0000-00004E000000}"/>
    <cellStyle name="Excel Built-in Accent1" xfId="80" xr:uid="{00000000-0005-0000-0000-00004F000000}"/>
    <cellStyle name="Excel Built-in Accent2" xfId="81" xr:uid="{00000000-0005-0000-0000-000050000000}"/>
    <cellStyle name="Excel Built-in Accent3" xfId="82" xr:uid="{00000000-0005-0000-0000-000051000000}"/>
    <cellStyle name="Excel Built-in Accent4" xfId="83" xr:uid="{00000000-0005-0000-0000-000052000000}"/>
    <cellStyle name="Excel Built-in Accent5" xfId="84" xr:uid="{00000000-0005-0000-0000-000053000000}"/>
    <cellStyle name="Excel Built-in Accent6" xfId="85" xr:uid="{00000000-0005-0000-0000-000054000000}"/>
    <cellStyle name="Excel Built-in Bad" xfId="86" xr:uid="{00000000-0005-0000-0000-000055000000}"/>
    <cellStyle name="Excel Built-in Calculation" xfId="87" xr:uid="{00000000-0005-0000-0000-000056000000}"/>
    <cellStyle name="Excel Built-in Check Cell" xfId="88" xr:uid="{00000000-0005-0000-0000-000057000000}"/>
    <cellStyle name="Excel Built-in Explanatory Text" xfId="89" xr:uid="{00000000-0005-0000-0000-000058000000}"/>
    <cellStyle name="Excel Built-in Good" xfId="90" xr:uid="{00000000-0005-0000-0000-000059000000}"/>
    <cellStyle name="Excel Built-in Heading 1" xfId="91" xr:uid="{00000000-0005-0000-0000-00005A000000}"/>
    <cellStyle name="Excel Built-in Heading 2" xfId="92" xr:uid="{00000000-0005-0000-0000-00005B000000}"/>
    <cellStyle name="Excel Built-in Heading 3" xfId="93" xr:uid="{00000000-0005-0000-0000-00005C000000}"/>
    <cellStyle name="Excel Built-in Heading 4" xfId="94" xr:uid="{00000000-0005-0000-0000-00005D000000}"/>
    <cellStyle name="Excel Built-in Input" xfId="95" xr:uid="{00000000-0005-0000-0000-00005E000000}"/>
    <cellStyle name="Excel Built-in Linked Cell" xfId="96" xr:uid="{00000000-0005-0000-0000-00005F000000}"/>
    <cellStyle name="Excel Built-in Neutral" xfId="97" xr:uid="{00000000-0005-0000-0000-000060000000}"/>
    <cellStyle name="Excel Built-in Normal" xfId="98" xr:uid="{00000000-0005-0000-0000-000061000000}"/>
    <cellStyle name="Excel Built-in Note" xfId="99" xr:uid="{00000000-0005-0000-0000-000062000000}"/>
    <cellStyle name="Excel Built-in Output" xfId="100" xr:uid="{00000000-0005-0000-0000-000063000000}"/>
    <cellStyle name="Excel Built-in Title" xfId="101" xr:uid="{00000000-0005-0000-0000-000064000000}"/>
    <cellStyle name="Excel Built-in Total" xfId="102" xr:uid="{00000000-0005-0000-0000-000065000000}"/>
    <cellStyle name="Excel Built-in Warning Text" xfId="103" xr:uid="{00000000-0005-0000-0000-000066000000}"/>
    <cellStyle name="Explanatory Text" xfId="104" xr:uid="{00000000-0005-0000-0000-000067000000}"/>
    <cellStyle name="Good" xfId="105" xr:uid="{00000000-0005-0000-0000-000068000000}"/>
    <cellStyle name="Heading 1" xfId="106" xr:uid="{00000000-0005-0000-0000-000069000000}"/>
    <cellStyle name="Heading 2" xfId="107" xr:uid="{00000000-0005-0000-0000-00006A000000}"/>
    <cellStyle name="Heading 3" xfId="108" xr:uid="{00000000-0005-0000-0000-00006B000000}"/>
    <cellStyle name="Heading 4" xfId="109" xr:uid="{00000000-0005-0000-0000-00006C000000}"/>
    <cellStyle name="Input" xfId="110" xr:uid="{00000000-0005-0000-0000-00006D000000}"/>
    <cellStyle name="Izhod" xfId="111" builtinId="21" customBuiltin="1"/>
    <cellStyle name="Linked Cell" xfId="112" xr:uid="{00000000-0005-0000-0000-00006F000000}"/>
    <cellStyle name="Naslov" xfId="113" builtinId="15" customBuiltin="1"/>
    <cellStyle name="Naslov 1" xfId="114" builtinId="16" customBuiltin="1"/>
    <cellStyle name="Naslov 2" xfId="115" builtinId="17" customBuiltin="1"/>
    <cellStyle name="Naslov 3" xfId="116" builtinId="18" customBuiltin="1"/>
    <cellStyle name="Naslov 4" xfId="117" builtinId="19" customBuiltin="1"/>
    <cellStyle name="Navadno" xfId="0" builtinId="0"/>
    <cellStyle name="Navadno 13" xfId="144" xr:uid="{FCAE8E76-7F8D-4B72-B9FB-D29203D033D5}"/>
    <cellStyle name="Navadno 2" xfId="118" xr:uid="{00000000-0005-0000-0000-000076000000}"/>
    <cellStyle name="Navadno 2 2" xfId="150" xr:uid="{7E59AAA1-2E64-41D6-8717-99B2A6A9592D}"/>
    <cellStyle name="Navadno 20 2" xfId="146" xr:uid="{B071B9B0-8A76-4CB5-94A2-7CEEA7C3D77C}"/>
    <cellStyle name="Navadno 3" xfId="119" xr:uid="{00000000-0005-0000-0000-000077000000}"/>
    <cellStyle name="Navadno 3 2" xfId="156" xr:uid="{C72D4BDE-E2A1-4A46-889C-6E891806FCEF}"/>
    <cellStyle name="Navadno 3 5" xfId="157" xr:uid="{C3B9D1AC-C9B5-4AB0-8252-493EB1E7ED9A}"/>
    <cellStyle name="Navadno 4" xfId="120" xr:uid="{00000000-0005-0000-0000-000078000000}"/>
    <cellStyle name="Navadno 4 2" xfId="159" xr:uid="{CD83B56E-F625-4F90-928A-4AC8990AC089}"/>
    <cellStyle name="Navadno 5" xfId="145" xr:uid="{F67764ED-C3F0-4EA6-8A20-05C64728C685}"/>
    <cellStyle name="Navadno 6" xfId="147" xr:uid="{C343595D-B692-4B01-8EB0-49D7241A09D1}"/>
    <cellStyle name="Navadno 7" xfId="152" xr:uid="{B7709C56-71C0-4B4C-8EC5-476013AE34A7}"/>
    <cellStyle name="Navadno 8" xfId="160" xr:uid="{8118C658-03D9-48EA-8792-440B075CB2C8}"/>
    <cellStyle name="Navadno_POPIS DEL_OMV-TEPANJE_PGD_9.APRIL.03črno" xfId="121" xr:uid="{00000000-0005-0000-0000-00007A000000}"/>
    <cellStyle name="Navadno_Popis_LENA_LEVEC_PGD" xfId="155" xr:uid="{1583BC5B-81FF-461D-BD7E-45C75F44DB08}"/>
    <cellStyle name="Navadno_POPISROGAŠKA" xfId="158" xr:uid="{9E9A663E-CDF0-458C-BB46-4810590B3343}"/>
    <cellStyle name="Navadno_POPISSIBKI_V2" xfId="149" xr:uid="{44E0F5C1-0EC2-4B01-8452-1A4C1D1031B5}"/>
    <cellStyle name="Navadno_Prazen popis1" xfId="154" xr:uid="{1979B1E0-0263-48D8-B89D-08B23CD64214}"/>
    <cellStyle name="Navadno_TUS_Planet popis" xfId="151" xr:uid="{13CA2E0B-193F-4FB9-BD94-1859E69EEE73}"/>
    <cellStyle name="Navadno_Volume 4_CERO_Celje_1_Odlagaliçźe 2" xfId="161" xr:uid="{C43E4A28-1224-4E48-AF86-9110F36B2AB1}"/>
    <cellStyle name="Neutral" xfId="122" xr:uid="{00000000-0005-0000-0000-00007B000000}"/>
    <cellStyle name="Nevtralno" xfId="123" builtinId="28" customBuiltin="1"/>
    <cellStyle name="Normal_04-033- NPK POPIS PZR-E" xfId="148" xr:uid="{CF6791FE-CDA8-46BB-9A2B-BCD5738A3460}"/>
    <cellStyle name="Note" xfId="124" xr:uid="{00000000-0005-0000-0000-00007E000000}"/>
    <cellStyle name="Odstotek 2" xfId="153" xr:uid="{60D5E14F-EB5C-4738-89EB-43BD3E36B804}"/>
    <cellStyle name="Opomba" xfId="125" builtinId="10" customBuiltin="1"/>
    <cellStyle name="Opozorilo" xfId="126" builtinId="11" customBuiltin="1"/>
    <cellStyle name="Output" xfId="127" xr:uid="{00000000-0005-0000-0000-000081000000}"/>
    <cellStyle name="Pojasnjevalno besedilo" xfId="128" builtinId="53" customBuiltin="1"/>
    <cellStyle name="Poudarek1" xfId="129" builtinId="29" customBuiltin="1"/>
    <cellStyle name="Poudarek2" xfId="130" builtinId="33" customBuiltin="1"/>
    <cellStyle name="Poudarek3" xfId="131" builtinId="37" customBuiltin="1"/>
    <cellStyle name="Poudarek4" xfId="132" builtinId="41" customBuiltin="1"/>
    <cellStyle name="Poudarek5" xfId="133" builtinId="45" customBuiltin="1"/>
    <cellStyle name="Poudarek6" xfId="134" builtinId="49" customBuiltin="1"/>
    <cellStyle name="Povezana celica" xfId="135" builtinId="24" customBuiltin="1"/>
    <cellStyle name="Preveri celico" xfId="136" builtinId="23" customBuiltin="1"/>
    <cellStyle name="Računanje" xfId="137" builtinId="22" customBuiltin="1"/>
    <cellStyle name="Slabo" xfId="138" builtinId="27" customBuiltin="1"/>
    <cellStyle name="Title" xfId="139" xr:uid="{00000000-0005-0000-0000-00008D000000}"/>
    <cellStyle name="Total" xfId="140" xr:uid="{00000000-0005-0000-0000-00008E000000}"/>
    <cellStyle name="Vnos" xfId="141" builtinId="20" customBuiltin="1"/>
    <cellStyle name="Vsota" xfId="142" builtinId="25" customBuiltin="1"/>
    <cellStyle name="Warning Text" xfId="143" xr:uid="{00000000-0005-0000-0000-00009100000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161925</xdr:rowOff>
    </xdr:from>
    <xdr:to>
      <xdr:col>3</xdr:col>
      <xdr:colOff>990600</xdr:colOff>
      <xdr:row>3</xdr:row>
      <xdr:rowOff>85725</xdr:rowOff>
    </xdr:to>
    <xdr:pic>
      <xdr:nvPicPr>
        <xdr:cNvPr id="2" name="Slika 3">
          <a:extLst>
            <a:ext uri="{FF2B5EF4-FFF2-40B4-BE49-F238E27FC236}">
              <a16:creationId xmlns:a16="http://schemas.microsoft.com/office/drawing/2014/main" id="{372E8FBF-B0D4-450A-9001-A447CA4212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6540" t="21484" r="57288" b="69997"/>
        <a:stretch>
          <a:fillRect/>
        </a:stretch>
      </xdr:blipFill>
      <xdr:spPr bwMode="auto">
        <a:xfrm>
          <a:off x="85725" y="161925"/>
          <a:ext cx="4800600"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PB%20VOJNIK\PRENOVA%202023%20PZI\ODVISNIKI\strojne\P%201073-23%20-%20PBV%20-%20Odvisniki_SKUPNI_V1_POPIS_SI.xlsx" TargetMode="External"/><Relationship Id="rId1" Type="http://schemas.openxmlformats.org/officeDocument/2006/relationships/externalLinkPath" Target="/PB%20VOJNIK/PRENOVA%202023%20PZI/ODVISNIKI/strojne/P%201073-23%20-%20PBV%20-%20Odvisniki_SKUPNI_V1_POPIS_S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SI_REKAPITULACIJA"/>
      <sheetName val="II_SI_POPIS"/>
    </sheetNames>
    <sheetDataSet>
      <sheetData sheetId="0"/>
      <sheetData sheetId="1">
        <row r="3">
          <cell r="A3" t="str">
            <v>1    OGREVANJE IN POHLAJEVANJE PROSTOROV</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ilan.cehner@outlook.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9"/>
  <sheetViews>
    <sheetView showZeros="0" tabSelected="1" view="pageBreakPreview" topLeftCell="A11" zoomScale="115" zoomScaleNormal="100" zoomScaleSheetLayoutView="115" workbookViewId="0">
      <selection activeCell="D30" sqref="D30"/>
    </sheetView>
  </sheetViews>
  <sheetFormatPr defaultRowHeight="15"/>
  <cols>
    <col min="1" max="1" width="4.85546875" customWidth="1"/>
    <col min="2" max="2" width="25.42578125" style="4" customWidth="1"/>
    <col min="3" max="3" width="14.5703125" style="4" customWidth="1"/>
    <col min="4" max="4" width="35.5703125" customWidth="1"/>
    <col min="5" max="5" width="1.28515625" customWidth="1"/>
    <col min="6" max="6" width="11" bestFit="1" customWidth="1"/>
  </cols>
  <sheetData>
    <row r="1" spans="1:5" ht="17.25" customHeight="1">
      <c r="A1" s="313" t="s">
        <v>64</v>
      </c>
      <c r="B1" s="314"/>
      <c r="C1" s="314"/>
      <c r="D1" s="314"/>
      <c r="E1" s="1"/>
    </row>
    <row r="2" spans="1:5" ht="18" customHeight="1">
      <c r="A2" s="315" t="s">
        <v>65</v>
      </c>
      <c r="B2" s="316"/>
      <c r="C2" s="316"/>
      <c r="D2" s="316"/>
    </row>
    <row r="3" spans="1:5" ht="9.75" customHeight="1">
      <c r="A3" s="61" t="s">
        <v>37</v>
      </c>
      <c r="B3" s="1"/>
      <c r="C3" s="1"/>
      <c r="D3" s="1"/>
      <c r="E3" s="1"/>
    </row>
    <row r="4" spans="1:5">
      <c r="A4" s="2"/>
      <c r="B4" s="3"/>
      <c r="C4" s="3"/>
    </row>
    <row r="5" spans="1:5" s="5" customFormat="1" ht="18">
      <c r="A5" s="7"/>
      <c r="B5" s="38" t="s">
        <v>77</v>
      </c>
      <c r="C5" s="20"/>
    </row>
    <row r="6" spans="1:5" s="5" customFormat="1">
      <c r="A6" s="7"/>
      <c r="B6" s="21"/>
      <c r="C6" s="21"/>
      <c r="D6" s="12"/>
    </row>
    <row r="7" spans="1:5" s="5" customFormat="1">
      <c r="A7" s="7"/>
      <c r="B7" s="21"/>
      <c r="C7" s="21"/>
      <c r="D7" s="12"/>
    </row>
    <row r="8" spans="1:5" s="12" customFormat="1" ht="38.25" customHeight="1">
      <c r="A8" s="7"/>
      <c r="B8" s="36" t="s">
        <v>38</v>
      </c>
      <c r="C8" s="317" t="s">
        <v>78</v>
      </c>
      <c r="D8" s="318"/>
    </row>
    <row r="9" spans="1:5" s="12" customFormat="1" ht="19.5" customHeight="1">
      <c r="A9" s="7"/>
      <c r="B9" s="36"/>
      <c r="C9" s="312" t="s">
        <v>87</v>
      </c>
      <c r="D9" s="319"/>
    </row>
    <row r="10" spans="1:5" s="5" customFormat="1">
      <c r="A10" s="7"/>
      <c r="B10" s="36"/>
      <c r="C10" s="21"/>
      <c r="D10" s="12"/>
    </row>
    <row r="11" spans="1:5" s="12" customFormat="1" ht="48.75" customHeight="1">
      <c r="A11" s="7"/>
      <c r="B11" s="36" t="s">
        <v>39</v>
      </c>
      <c r="C11" s="317" t="s">
        <v>72</v>
      </c>
      <c r="D11" s="318"/>
    </row>
    <row r="12" spans="1:5" s="5" customFormat="1">
      <c r="A12" s="7"/>
      <c r="B12" s="36"/>
      <c r="C12" s="21"/>
      <c r="D12" s="12"/>
    </row>
    <row r="13" spans="1:5" s="5" customFormat="1">
      <c r="A13" s="7"/>
      <c r="B13" s="36"/>
      <c r="C13" s="21"/>
      <c r="D13" s="12"/>
    </row>
    <row r="14" spans="1:5" s="5" customFormat="1">
      <c r="A14" s="7"/>
      <c r="B14" s="36" t="s">
        <v>40</v>
      </c>
      <c r="C14" s="21" t="s">
        <v>73</v>
      </c>
      <c r="D14" s="37" t="s">
        <v>79</v>
      </c>
    </row>
    <row r="15" spans="1:5" s="5" customFormat="1">
      <c r="A15" s="7"/>
      <c r="B15" s="36"/>
      <c r="C15" s="11"/>
      <c r="D15" s="12"/>
    </row>
    <row r="16" spans="1:5" s="5" customFormat="1">
      <c r="A16" s="7"/>
      <c r="B16" s="21"/>
      <c r="C16" s="21"/>
      <c r="D16" s="12"/>
    </row>
    <row r="17" spans="1:6" s="5" customFormat="1" ht="18">
      <c r="A17" s="7"/>
      <c r="B17" s="38" t="s">
        <v>41</v>
      </c>
      <c r="C17" s="20"/>
      <c r="D17" s="12"/>
    </row>
    <row r="18" spans="1:6" s="5" customFormat="1">
      <c r="A18" s="7"/>
      <c r="B18" s="11"/>
      <c r="C18" s="11"/>
      <c r="D18" s="12"/>
    </row>
    <row r="19" spans="1:6" s="5" customFormat="1">
      <c r="A19" s="7"/>
      <c r="B19" s="11"/>
      <c r="C19" s="11"/>
      <c r="D19" s="12"/>
    </row>
    <row r="20" spans="1:6" s="5" customFormat="1">
      <c r="A20" s="7"/>
      <c r="B20" s="11" t="s">
        <v>55</v>
      </c>
      <c r="C20" s="11"/>
      <c r="D20" s="18">
        <f>D56</f>
        <v>0</v>
      </c>
      <c r="E20" s="22"/>
      <c r="F20" s="23"/>
    </row>
    <row r="21" spans="1:6" s="5" customFormat="1" ht="7.5" customHeight="1">
      <c r="A21" s="8"/>
      <c r="B21" s="24"/>
      <c r="C21" s="24"/>
      <c r="D21" s="18"/>
    </row>
    <row r="22" spans="1:6" s="5" customFormat="1">
      <c r="A22" s="7"/>
      <c r="B22" s="11" t="s">
        <v>56</v>
      </c>
      <c r="C22" s="11"/>
      <c r="D22" s="18">
        <f>D76</f>
        <v>0</v>
      </c>
      <c r="E22" s="22"/>
    </row>
    <row r="23" spans="1:6" s="5" customFormat="1" ht="7.5" customHeight="1">
      <c r="A23" s="8"/>
      <c r="B23" s="24"/>
      <c r="C23" s="24"/>
      <c r="D23" s="18"/>
    </row>
    <row r="24" spans="1:6" s="5" customFormat="1">
      <c r="A24" s="7"/>
      <c r="B24" s="36" t="s">
        <v>57</v>
      </c>
      <c r="C24" s="11"/>
      <c r="D24" s="18" t="s">
        <v>89</v>
      </c>
      <c r="E24" s="22"/>
      <c r="F24" s="23"/>
    </row>
    <row r="25" spans="1:6" s="5" customFormat="1" ht="7.5" customHeight="1">
      <c r="A25" s="8"/>
      <c r="B25" s="24"/>
      <c r="C25" s="24"/>
      <c r="D25" s="18"/>
    </row>
    <row r="26" spans="1:6" s="5" customFormat="1">
      <c r="A26" s="7"/>
      <c r="B26" s="11" t="s">
        <v>58</v>
      </c>
      <c r="C26" s="11"/>
      <c r="D26" s="18">
        <f>D.Rekapitulacija!D34</f>
        <v>0</v>
      </c>
    </row>
    <row r="27" spans="1:6" s="5" customFormat="1" ht="7.5" customHeight="1">
      <c r="A27" s="8"/>
      <c r="B27" s="24"/>
      <c r="C27" s="24"/>
      <c r="D27" s="18"/>
    </row>
    <row r="28" spans="1:6" s="5" customFormat="1">
      <c r="A28" s="7"/>
      <c r="B28" s="11" t="s">
        <v>59</v>
      </c>
      <c r="C28" s="11"/>
      <c r="D28" s="18">
        <f>E.II_SI_REKAPITULACIJA!F7</f>
        <v>0</v>
      </c>
    </row>
    <row r="29" spans="1:6" s="5" customFormat="1" ht="7.5" customHeight="1">
      <c r="A29" s="8"/>
      <c r="B29" s="24"/>
      <c r="C29" s="24"/>
      <c r="D29" s="41"/>
    </row>
    <row r="30" spans="1:6" s="5" customFormat="1" ht="49.5" customHeight="1">
      <c r="A30" s="8"/>
      <c r="B30" s="312" t="s">
        <v>60</v>
      </c>
      <c r="C30" s="312"/>
      <c r="D30" s="41">
        <f>(D20+D22+D26+D28)*0.05</f>
        <v>0</v>
      </c>
    </row>
    <row r="31" spans="1:6" s="5" customFormat="1" ht="97.5" customHeight="1">
      <c r="A31" s="7"/>
      <c r="B31" s="312" t="s">
        <v>86</v>
      </c>
      <c r="C31" s="312"/>
      <c r="D31" s="12">
        <v>0</v>
      </c>
    </row>
    <row r="32" spans="1:6" s="5" customFormat="1">
      <c r="A32" s="7"/>
      <c r="B32" s="11"/>
      <c r="C32" s="11"/>
      <c r="D32" s="12"/>
    </row>
    <row r="33" spans="1:5" s="5" customFormat="1">
      <c r="A33" s="7"/>
      <c r="B33" s="11"/>
      <c r="C33" s="11"/>
      <c r="D33" s="12"/>
    </row>
    <row r="34" spans="1:5" s="5" customFormat="1" ht="20.100000000000001" customHeight="1" thickBot="1">
      <c r="A34" s="7"/>
      <c r="B34" s="39" t="s">
        <v>42</v>
      </c>
      <c r="C34" s="25"/>
      <c r="D34" s="42">
        <f>SUM(D20:D33)</f>
        <v>0</v>
      </c>
      <c r="E34" s="22"/>
    </row>
    <row r="35" spans="1:5" s="5" customFormat="1" ht="10.5" customHeight="1" thickTop="1">
      <c r="A35" s="7"/>
      <c r="B35" s="11"/>
      <c r="C35" s="11"/>
      <c r="D35" s="41"/>
    </row>
    <row r="36" spans="1:5" s="5" customFormat="1">
      <c r="A36" s="7"/>
      <c r="B36" s="21" t="s">
        <v>43</v>
      </c>
      <c r="C36" s="21"/>
      <c r="D36" s="41">
        <f>D34*0.22</f>
        <v>0</v>
      </c>
      <c r="E36" s="22"/>
    </row>
    <row r="37" spans="1:5" s="5" customFormat="1" ht="9.75" customHeight="1" thickBot="1">
      <c r="A37" s="7"/>
      <c r="B37" s="11"/>
      <c r="C37" s="11"/>
      <c r="D37" s="41"/>
      <c r="E37" s="22"/>
    </row>
    <row r="38" spans="1:5" s="5" customFormat="1" ht="20.100000000000001" customHeight="1" thickBot="1">
      <c r="A38" s="7"/>
      <c r="B38" s="40" t="s">
        <v>25</v>
      </c>
      <c r="C38" s="26"/>
      <c r="D38" s="43">
        <f>SUM(D34:D37)</f>
        <v>0</v>
      </c>
      <c r="E38" s="22"/>
    </row>
    <row r="39" spans="1:5" s="5" customFormat="1" ht="3.75" customHeight="1" thickBot="1">
      <c r="A39" s="7"/>
      <c r="B39" s="27"/>
      <c r="C39" s="27"/>
      <c r="D39" s="43"/>
    </row>
    <row r="40" spans="1:5" s="5" customFormat="1">
      <c r="A40" s="7"/>
      <c r="B40" s="11"/>
      <c r="C40" s="11"/>
      <c r="D40" s="41"/>
    </row>
    <row r="41" spans="1:5" s="5" customFormat="1">
      <c r="A41" s="7"/>
      <c r="B41" s="24" t="s">
        <v>90</v>
      </c>
      <c r="C41" s="11"/>
      <c r="D41" s="41"/>
    </row>
    <row r="42" spans="1:5" s="5" customFormat="1">
      <c r="A42" s="7"/>
      <c r="B42" s="21"/>
      <c r="C42" s="21"/>
      <c r="D42" s="41"/>
    </row>
    <row r="43" spans="1:5" s="5" customFormat="1" ht="29.25" customHeight="1">
      <c r="A43" s="7"/>
      <c r="B43" s="310"/>
      <c r="C43" s="311"/>
      <c r="D43" s="311"/>
      <c r="E43" s="311"/>
    </row>
    <row r="44" spans="1:5" s="5" customFormat="1">
      <c r="A44" s="7"/>
      <c r="B44" s="24"/>
      <c r="C44" s="24"/>
      <c r="D44" s="41"/>
    </row>
    <row r="45" spans="1:5" s="5" customFormat="1" ht="15.75">
      <c r="A45" s="8" t="s">
        <v>7</v>
      </c>
      <c r="B45" s="28" t="s">
        <v>61</v>
      </c>
      <c r="C45" s="28"/>
      <c r="D45" s="41"/>
    </row>
    <row r="46" spans="1:5" s="5" customFormat="1">
      <c r="A46" s="8"/>
      <c r="B46" s="24"/>
      <c r="C46" s="24"/>
      <c r="D46" s="41"/>
    </row>
    <row r="47" spans="1:5" s="5" customFormat="1">
      <c r="A47" s="8"/>
      <c r="B47" s="24"/>
      <c r="C47" s="24"/>
      <c r="D47" s="41"/>
    </row>
    <row r="48" spans="1:5" s="5" customFormat="1">
      <c r="A48" s="8"/>
      <c r="B48" s="24"/>
      <c r="C48" s="24"/>
      <c r="D48" s="41"/>
    </row>
    <row r="49" spans="1:5" s="5" customFormat="1">
      <c r="A49" s="8" t="s">
        <v>8</v>
      </c>
      <c r="B49" s="24" t="s">
        <v>12</v>
      </c>
      <c r="C49" s="24"/>
      <c r="D49" s="41">
        <f>'A-gradbena dela'!E23</f>
        <v>0</v>
      </c>
      <c r="E49" s="22"/>
    </row>
    <row r="50" spans="1:5" s="5" customFormat="1" ht="6.75" customHeight="1">
      <c r="A50" s="8"/>
      <c r="B50" s="24"/>
      <c r="C50" s="24"/>
      <c r="D50" s="41"/>
    </row>
    <row r="51" spans="1:5" s="5" customFormat="1">
      <c r="A51" s="8" t="s">
        <v>10</v>
      </c>
      <c r="B51" s="24" t="s">
        <v>9</v>
      </c>
      <c r="C51" s="24"/>
      <c r="D51" s="41">
        <f>'A-gradbena dela'!E36</f>
        <v>0</v>
      </c>
      <c r="E51" s="22"/>
    </row>
    <row r="52" spans="1:5" s="5" customFormat="1" ht="7.5" customHeight="1">
      <c r="A52" s="8"/>
      <c r="B52" s="24"/>
      <c r="C52" s="24"/>
      <c r="D52" s="41"/>
    </row>
    <row r="53" spans="1:5" s="5" customFormat="1" ht="7.5" customHeight="1">
      <c r="A53" s="8"/>
      <c r="B53" s="24"/>
      <c r="C53" s="24"/>
      <c r="D53" s="41"/>
    </row>
    <row r="54" spans="1:5" s="5" customFormat="1" ht="7.5" customHeight="1">
      <c r="A54" s="8"/>
      <c r="B54" s="24"/>
      <c r="C54" s="24"/>
      <c r="D54" s="41"/>
    </row>
    <row r="55" spans="1:5" s="5" customFormat="1">
      <c r="A55" s="8"/>
      <c r="B55" s="24"/>
      <c r="C55" s="24"/>
      <c r="D55" s="41"/>
    </row>
    <row r="56" spans="1:5" s="5" customFormat="1" ht="15.75" thickBot="1">
      <c r="A56" s="7"/>
      <c r="B56" s="29" t="s">
        <v>13</v>
      </c>
      <c r="C56" s="30"/>
      <c r="D56" s="42">
        <f>SUM(D48:D55)</f>
        <v>0</v>
      </c>
      <c r="E56" s="31"/>
    </row>
    <row r="57" spans="1:5" s="5" customFormat="1" ht="15.75" thickTop="1">
      <c r="A57" s="7"/>
      <c r="B57" s="24"/>
      <c r="C57" s="24"/>
      <c r="D57" s="41"/>
    </row>
    <row r="58" spans="1:5" s="5" customFormat="1">
      <c r="A58" s="7"/>
      <c r="B58" s="24"/>
      <c r="C58" s="24"/>
      <c r="D58" s="41"/>
    </row>
    <row r="59" spans="1:5" s="5" customFormat="1">
      <c r="A59" s="7"/>
      <c r="B59" s="24"/>
      <c r="C59" s="24"/>
      <c r="D59" s="41"/>
    </row>
    <row r="60" spans="1:5" s="5" customFormat="1">
      <c r="A60" s="7"/>
      <c r="B60" s="24"/>
      <c r="C60" s="24"/>
      <c r="D60" s="41"/>
    </row>
    <row r="61" spans="1:5" s="5" customFormat="1">
      <c r="A61" s="7"/>
      <c r="B61" s="24"/>
      <c r="C61" s="24"/>
      <c r="D61" s="41"/>
    </row>
    <row r="62" spans="1:5" s="5" customFormat="1" ht="15.75">
      <c r="A62" s="8" t="s">
        <v>14</v>
      </c>
      <c r="B62" s="28" t="s">
        <v>62</v>
      </c>
      <c r="C62" s="28"/>
      <c r="D62" s="41"/>
    </row>
    <row r="63" spans="1:5" s="5" customFormat="1">
      <c r="A63" s="8"/>
      <c r="B63" s="24"/>
      <c r="C63" s="24"/>
      <c r="D63" s="41"/>
    </row>
    <row r="64" spans="1:5" s="5" customFormat="1">
      <c r="A64" s="8"/>
      <c r="B64" s="24"/>
      <c r="C64" s="24"/>
      <c r="D64" s="41"/>
    </row>
    <row r="65" spans="1:5" s="5" customFormat="1">
      <c r="A65" s="8"/>
      <c r="B65" s="24"/>
      <c r="C65" s="24"/>
      <c r="D65" s="41"/>
    </row>
    <row r="66" spans="1:5" s="5" customFormat="1" ht="7.5" customHeight="1">
      <c r="A66" s="8"/>
      <c r="B66" s="24"/>
      <c r="C66" s="24"/>
      <c r="D66" s="41"/>
    </row>
    <row r="67" spans="1:5" s="5" customFormat="1">
      <c r="A67" s="32" t="s">
        <v>10</v>
      </c>
      <c r="B67" s="21" t="s">
        <v>18</v>
      </c>
      <c r="C67" s="21"/>
      <c r="D67" s="41">
        <f>'B-obrtna dela'!E24</f>
        <v>0</v>
      </c>
      <c r="E67" s="22"/>
    </row>
    <row r="68" spans="1:5" s="5" customFormat="1" ht="7.5" customHeight="1">
      <c r="A68" s="8"/>
      <c r="B68" s="24"/>
      <c r="C68" s="24"/>
      <c r="D68" s="41"/>
    </row>
    <row r="69" spans="1:5" s="5" customFormat="1">
      <c r="A69" s="32" t="s">
        <v>11</v>
      </c>
      <c r="B69" s="21" t="s">
        <v>16</v>
      </c>
      <c r="C69" s="21"/>
      <c r="D69" s="41">
        <f>'B-obrtna dela'!E34</f>
        <v>0</v>
      </c>
      <c r="E69" s="22"/>
    </row>
    <row r="70" spans="1:5" s="5" customFormat="1" ht="7.5" customHeight="1">
      <c r="A70" s="8"/>
      <c r="B70" s="24"/>
      <c r="C70" s="24"/>
      <c r="D70" s="41"/>
    </row>
    <row r="71" spans="1:5" s="5" customFormat="1">
      <c r="A71" s="32" t="s">
        <v>15</v>
      </c>
      <c r="B71" s="21" t="s">
        <v>51</v>
      </c>
      <c r="C71" s="21"/>
      <c r="D71" s="41">
        <f>'B-obrtna dela'!E44</f>
        <v>0</v>
      </c>
      <c r="E71" s="22"/>
    </row>
    <row r="72" spans="1:5" s="5" customFormat="1" ht="7.5" customHeight="1">
      <c r="A72" s="8"/>
      <c r="B72" s="24"/>
      <c r="C72" s="24"/>
      <c r="D72" s="41"/>
    </row>
    <row r="73" spans="1:5" s="5" customFormat="1">
      <c r="A73" s="32" t="s">
        <v>17</v>
      </c>
      <c r="B73" s="21" t="s">
        <v>53</v>
      </c>
      <c r="C73" s="21"/>
      <c r="D73" s="41">
        <f>'B-obrtna dela'!E53</f>
        <v>0</v>
      </c>
      <c r="E73" s="22"/>
    </row>
    <row r="74" spans="1:5" s="5" customFormat="1" ht="7.5" customHeight="1">
      <c r="A74" s="8"/>
      <c r="B74" s="24"/>
      <c r="C74" s="24"/>
      <c r="D74" s="41"/>
    </row>
    <row r="75" spans="1:5" s="5" customFormat="1" ht="14.25">
      <c r="B75" s="21"/>
      <c r="C75" s="21"/>
      <c r="D75" s="41"/>
    </row>
    <row r="76" spans="1:5" s="5" customFormat="1" ht="15.75" thickBot="1">
      <c r="A76" s="7"/>
      <c r="B76" s="29" t="s">
        <v>1</v>
      </c>
      <c r="C76" s="30"/>
      <c r="D76" s="42">
        <f>SUM(D65:D75)</f>
        <v>0</v>
      </c>
      <c r="E76" s="31"/>
    </row>
    <row r="77" spans="1:5" s="5" customFormat="1" thickTop="1">
      <c r="B77" s="21"/>
      <c r="C77" s="21"/>
      <c r="D77" s="41"/>
    </row>
    <row r="78" spans="1:5" s="5" customFormat="1" ht="14.25">
      <c r="B78" s="21"/>
      <c r="C78" s="21"/>
      <c r="D78" s="41"/>
    </row>
    <row r="79" spans="1:5" s="5" customFormat="1" ht="14.25">
      <c r="B79" s="21"/>
      <c r="C79" s="21"/>
      <c r="D79" s="41"/>
    </row>
    <row r="80" spans="1:5" s="5" customFormat="1" ht="14.25">
      <c r="B80" s="21"/>
      <c r="C80" s="21"/>
    </row>
    <row r="81" spans="2:3" s="5" customFormat="1" ht="14.25">
      <c r="B81" s="21"/>
      <c r="C81" s="21"/>
    </row>
    <row r="82" spans="2:3" s="5" customFormat="1" ht="14.25">
      <c r="B82" s="21"/>
      <c r="C82" s="21"/>
    </row>
    <row r="83" spans="2:3" s="5" customFormat="1" ht="14.25">
      <c r="B83" s="21"/>
      <c r="C83" s="21"/>
    </row>
    <row r="84" spans="2:3" s="5" customFormat="1" ht="14.25">
      <c r="B84" s="21"/>
      <c r="C84" s="21"/>
    </row>
    <row r="85" spans="2:3" s="5" customFormat="1" ht="14.25">
      <c r="B85" s="21"/>
      <c r="C85" s="21"/>
    </row>
    <row r="86" spans="2:3" s="5" customFormat="1" ht="14.25">
      <c r="B86" s="21"/>
      <c r="C86" s="21"/>
    </row>
    <row r="87" spans="2:3" s="5" customFormat="1" ht="14.25">
      <c r="B87" s="21"/>
      <c r="C87" s="21"/>
    </row>
    <row r="88" spans="2:3" s="5" customFormat="1" ht="14.25">
      <c r="B88" s="21"/>
      <c r="C88" s="21"/>
    </row>
    <row r="89" spans="2:3" s="5" customFormat="1" ht="14.25">
      <c r="B89" s="21"/>
      <c r="C89" s="21"/>
    </row>
    <row r="90" spans="2:3" s="5" customFormat="1" ht="14.25">
      <c r="B90" s="21"/>
      <c r="C90" s="21"/>
    </row>
    <row r="91" spans="2:3" s="5" customFormat="1" ht="14.25">
      <c r="B91" s="21"/>
      <c r="C91" s="21"/>
    </row>
    <row r="92" spans="2:3" s="5" customFormat="1" ht="14.25">
      <c r="B92" s="21"/>
      <c r="C92" s="21"/>
    </row>
    <row r="93" spans="2:3" s="5" customFormat="1" ht="14.25">
      <c r="B93" s="21"/>
      <c r="C93" s="21"/>
    </row>
    <row r="94" spans="2:3" s="5" customFormat="1" ht="14.25">
      <c r="B94" s="21"/>
      <c r="C94" s="21"/>
    </row>
    <row r="95" spans="2:3" s="5" customFormat="1" ht="14.25">
      <c r="B95" s="21"/>
      <c r="C95" s="21"/>
    </row>
    <row r="96" spans="2:3" s="5" customFormat="1" ht="14.25">
      <c r="B96" s="21"/>
      <c r="C96" s="21"/>
    </row>
    <row r="97" spans="2:3" s="5" customFormat="1" ht="14.25">
      <c r="B97" s="21"/>
      <c r="C97" s="21"/>
    </row>
    <row r="98" spans="2:3" s="5" customFormat="1" ht="14.25">
      <c r="B98" s="21"/>
      <c r="C98" s="21"/>
    </row>
    <row r="99" spans="2:3" s="5" customFormat="1" ht="14.25">
      <c r="B99" s="21"/>
      <c r="C99" s="21"/>
    </row>
    <row r="100" spans="2:3" s="5" customFormat="1" ht="14.25">
      <c r="B100" s="21"/>
      <c r="C100" s="21"/>
    </row>
    <row r="101" spans="2:3" s="5" customFormat="1" ht="14.25">
      <c r="B101" s="21"/>
      <c r="C101" s="21"/>
    </row>
    <row r="102" spans="2:3" s="5" customFormat="1" ht="14.25">
      <c r="B102" s="21"/>
      <c r="C102" s="21"/>
    </row>
    <row r="103" spans="2:3" s="5" customFormat="1" ht="14.25">
      <c r="B103" s="21"/>
      <c r="C103" s="21"/>
    </row>
    <row r="104" spans="2:3" s="5" customFormat="1" ht="14.25">
      <c r="B104" s="21"/>
      <c r="C104" s="21"/>
    </row>
    <row r="105" spans="2:3" s="5" customFormat="1" ht="14.25">
      <c r="B105" s="21"/>
      <c r="C105" s="21"/>
    </row>
    <row r="106" spans="2:3" s="5" customFormat="1" ht="14.25">
      <c r="B106" s="21"/>
      <c r="C106" s="21"/>
    </row>
    <row r="107" spans="2:3" s="5" customFormat="1" ht="14.25">
      <c r="B107" s="21"/>
      <c r="C107" s="21"/>
    </row>
    <row r="108" spans="2:3" s="5" customFormat="1" ht="14.25">
      <c r="B108" s="21"/>
      <c r="C108" s="21"/>
    </row>
    <row r="109" spans="2:3" s="5" customFormat="1" ht="14.25">
      <c r="B109" s="21"/>
      <c r="C109" s="21"/>
    </row>
    <row r="110" spans="2:3" s="5" customFormat="1" ht="14.25">
      <c r="B110" s="21"/>
      <c r="C110" s="21"/>
    </row>
    <row r="111" spans="2:3" s="5" customFormat="1" ht="14.25">
      <c r="B111" s="21"/>
      <c r="C111" s="21"/>
    </row>
    <row r="112" spans="2:3" s="5" customFormat="1" ht="14.25">
      <c r="B112" s="21"/>
      <c r="C112" s="21"/>
    </row>
    <row r="113" spans="2:3" s="5" customFormat="1" ht="14.25">
      <c r="B113" s="21"/>
      <c r="C113" s="21"/>
    </row>
    <row r="114" spans="2:3" s="5" customFormat="1" ht="14.25">
      <c r="B114" s="21"/>
      <c r="C114" s="21"/>
    </row>
    <row r="115" spans="2:3" s="5" customFormat="1" ht="14.25">
      <c r="B115" s="21"/>
      <c r="C115" s="21"/>
    </row>
    <row r="116" spans="2:3" s="5" customFormat="1" ht="14.25">
      <c r="B116" s="21"/>
      <c r="C116" s="21"/>
    </row>
    <row r="117" spans="2:3" s="5" customFormat="1" ht="14.25">
      <c r="B117" s="21"/>
      <c r="C117" s="21"/>
    </row>
    <row r="118" spans="2:3" s="5" customFormat="1" ht="14.25">
      <c r="B118" s="21"/>
      <c r="C118" s="21"/>
    </row>
    <row r="119" spans="2:3" s="5" customFormat="1" ht="14.25">
      <c r="B119" s="21"/>
      <c r="C119" s="21"/>
    </row>
    <row r="120" spans="2:3" s="5" customFormat="1" ht="14.25">
      <c r="B120" s="21"/>
      <c r="C120" s="21"/>
    </row>
    <row r="121" spans="2:3" s="5" customFormat="1" ht="14.25">
      <c r="B121" s="21"/>
      <c r="C121" s="21"/>
    </row>
    <row r="122" spans="2:3" s="5" customFormat="1" ht="14.25">
      <c r="B122" s="21"/>
      <c r="C122" s="21"/>
    </row>
    <row r="123" spans="2:3" s="5" customFormat="1" ht="14.25">
      <c r="B123" s="21"/>
      <c r="C123" s="21"/>
    </row>
    <row r="124" spans="2:3" s="5" customFormat="1" ht="14.25">
      <c r="B124" s="21"/>
      <c r="C124" s="21"/>
    </row>
    <row r="125" spans="2:3" s="5" customFormat="1" ht="14.25">
      <c r="B125" s="21"/>
      <c r="C125" s="21"/>
    </row>
    <row r="126" spans="2:3" s="5" customFormat="1" ht="14.25">
      <c r="B126" s="21"/>
      <c r="C126" s="21"/>
    </row>
    <row r="127" spans="2:3" s="5" customFormat="1" ht="14.25">
      <c r="B127" s="21"/>
      <c r="C127" s="21"/>
    </row>
    <row r="128" spans="2:3" s="5" customFormat="1" ht="14.25">
      <c r="B128" s="21"/>
      <c r="C128" s="21"/>
    </row>
    <row r="129" spans="2:3" s="5" customFormat="1" ht="14.25">
      <c r="B129" s="21"/>
      <c r="C129" s="21"/>
    </row>
    <row r="130" spans="2:3" s="5" customFormat="1" ht="14.25">
      <c r="B130" s="21"/>
      <c r="C130" s="21"/>
    </row>
    <row r="131" spans="2:3" s="5" customFormat="1" ht="14.25">
      <c r="B131" s="21"/>
      <c r="C131" s="21"/>
    </row>
    <row r="132" spans="2:3" s="5" customFormat="1" ht="14.25">
      <c r="B132" s="21"/>
      <c r="C132" s="21"/>
    </row>
    <row r="133" spans="2:3" s="5" customFormat="1" ht="14.25">
      <c r="B133" s="21"/>
      <c r="C133" s="21"/>
    </row>
    <row r="134" spans="2:3" s="5" customFormat="1" ht="14.25">
      <c r="B134" s="21"/>
      <c r="C134" s="21"/>
    </row>
    <row r="135" spans="2:3" s="5" customFormat="1" ht="14.25">
      <c r="B135" s="21"/>
      <c r="C135" s="21"/>
    </row>
    <row r="136" spans="2:3" s="5" customFormat="1" ht="14.25">
      <c r="B136" s="21"/>
      <c r="C136" s="21"/>
    </row>
    <row r="137" spans="2:3" s="5" customFormat="1" ht="14.25">
      <c r="B137" s="21"/>
      <c r="C137" s="21"/>
    </row>
    <row r="138" spans="2:3" s="5" customFormat="1" ht="14.25">
      <c r="B138" s="21"/>
      <c r="C138" s="21"/>
    </row>
    <row r="139" spans="2:3" s="5" customFormat="1" ht="14.25">
      <c r="B139" s="21"/>
      <c r="C139" s="21"/>
    </row>
    <row r="140" spans="2:3" s="5" customFormat="1" ht="14.25">
      <c r="B140" s="21"/>
      <c r="C140" s="21"/>
    </row>
    <row r="141" spans="2:3" s="5" customFormat="1" ht="14.25">
      <c r="B141" s="21"/>
      <c r="C141" s="21"/>
    </row>
    <row r="142" spans="2:3" s="5" customFormat="1" ht="14.25">
      <c r="B142" s="21"/>
      <c r="C142" s="21"/>
    </row>
    <row r="143" spans="2:3" s="5" customFormat="1" ht="14.25">
      <c r="B143" s="21"/>
      <c r="C143" s="21"/>
    </row>
    <row r="144" spans="2:3" s="5" customFormat="1" ht="14.25">
      <c r="B144" s="21"/>
      <c r="C144" s="21"/>
    </row>
    <row r="145" spans="2:3" s="5" customFormat="1" ht="14.25">
      <c r="B145" s="21"/>
      <c r="C145" s="21"/>
    </row>
    <row r="146" spans="2:3" s="5" customFormat="1" ht="14.25">
      <c r="B146" s="21"/>
      <c r="C146" s="21"/>
    </row>
    <row r="147" spans="2:3" s="5" customFormat="1" ht="14.25">
      <c r="B147" s="21"/>
      <c r="C147" s="21"/>
    </row>
    <row r="148" spans="2:3" s="5" customFormat="1" ht="14.25">
      <c r="B148" s="21"/>
      <c r="C148" s="21"/>
    </row>
    <row r="149" spans="2:3" s="5" customFormat="1" ht="14.25">
      <c r="B149" s="21"/>
      <c r="C149" s="21"/>
    </row>
    <row r="150" spans="2:3" s="5" customFormat="1" ht="14.25">
      <c r="B150" s="21"/>
      <c r="C150" s="21"/>
    </row>
    <row r="151" spans="2:3" s="5" customFormat="1" ht="14.25">
      <c r="B151" s="21"/>
      <c r="C151" s="21"/>
    </row>
    <row r="152" spans="2:3" s="5" customFormat="1" ht="14.25">
      <c r="B152" s="21"/>
      <c r="C152" s="21"/>
    </row>
    <row r="153" spans="2:3" s="5" customFormat="1" ht="14.25">
      <c r="B153" s="21"/>
      <c r="C153" s="21"/>
    </row>
    <row r="154" spans="2:3" s="5" customFormat="1" ht="14.25">
      <c r="B154" s="21"/>
      <c r="C154" s="21"/>
    </row>
    <row r="155" spans="2:3" s="5" customFormat="1" ht="14.25">
      <c r="B155" s="21"/>
      <c r="C155" s="21"/>
    </row>
    <row r="156" spans="2:3" s="5" customFormat="1" ht="14.25">
      <c r="B156" s="21"/>
      <c r="C156" s="21"/>
    </row>
    <row r="157" spans="2:3" s="5" customFormat="1" ht="14.25">
      <c r="B157" s="21"/>
      <c r="C157" s="21"/>
    </row>
    <row r="158" spans="2:3" s="5" customFormat="1" ht="14.25">
      <c r="B158" s="21"/>
      <c r="C158" s="21"/>
    </row>
    <row r="159" spans="2:3" s="5" customFormat="1" ht="14.25">
      <c r="B159" s="21"/>
      <c r="C159" s="21"/>
    </row>
    <row r="160" spans="2:3" s="5" customFormat="1" ht="14.25">
      <c r="B160" s="21"/>
      <c r="C160" s="21"/>
    </row>
    <row r="161" spans="2:3" s="5" customFormat="1" ht="14.25">
      <c r="B161" s="21"/>
      <c r="C161" s="21"/>
    </row>
    <row r="162" spans="2:3" s="5" customFormat="1" ht="14.25">
      <c r="B162" s="21"/>
      <c r="C162" s="21"/>
    </row>
    <row r="163" spans="2:3" s="5" customFormat="1" ht="14.25">
      <c r="B163" s="21"/>
      <c r="C163" s="21"/>
    </row>
    <row r="164" spans="2:3" s="5" customFormat="1" ht="14.25">
      <c r="B164" s="21"/>
      <c r="C164" s="21"/>
    </row>
    <row r="165" spans="2:3" s="5" customFormat="1" ht="14.25">
      <c r="B165" s="21"/>
      <c r="C165" s="21"/>
    </row>
    <row r="166" spans="2:3" s="5" customFormat="1" ht="14.25">
      <c r="B166" s="21"/>
      <c r="C166" s="21"/>
    </row>
    <row r="167" spans="2:3" s="5" customFormat="1" ht="14.25">
      <c r="B167" s="21"/>
      <c r="C167" s="21"/>
    </row>
    <row r="168" spans="2:3" s="5" customFormat="1" ht="14.25">
      <c r="B168" s="21"/>
      <c r="C168" s="21"/>
    </row>
    <row r="169" spans="2:3" s="5" customFormat="1" ht="14.25">
      <c r="B169" s="21"/>
      <c r="C169" s="21"/>
    </row>
    <row r="170" spans="2:3" s="5" customFormat="1" ht="14.25">
      <c r="B170" s="21"/>
      <c r="C170" s="21"/>
    </row>
    <row r="171" spans="2:3" s="5" customFormat="1" ht="14.25">
      <c r="B171" s="21"/>
      <c r="C171" s="21"/>
    </row>
    <row r="172" spans="2:3" s="5" customFormat="1" ht="14.25">
      <c r="B172" s="21"/>
      <c r="C172" s="21"/>
    </row>
    <row r="173" spans="2:3" s="5" customFormat="1" ht="14.25">
      <c r="B173" s="21"/>
      <c r="C173" s="21"/>
    </row>
    <row r="174" spans="2:3" s="5" customFormat="1" ht="14.25">
      <c r="B174" s="21"/>
      <c r="C174" s="21"/>
    </row>
    <row r="175" spans="2:3" s="5" customFormat="1" ht="14.25">
      <c r="B175" s="21"/>
      <c r="C175" s="21"/>
    </row>
    <row r="176" spans="2:3" s="5" customFormat="1" ht="14.25">
      <c r="B176" s="21"/>
      <c r="C176" s="21"/>
    </row>
    <row r="177" spans="2:3" s="5" customFormat="1" ht="14.25">
      <c r="B177" s="21"/>
      <c r="C177" s="21"/>
    </row>
    <row r="178" spans="2:3" s="5" customFormat="1" ht="14.25">
      <c r="B178" s="21"/>
      <c r="C178" s="21"/>
    </row>
    <row r="179" spans="2:3" s="5" customFormat="1" ht="14.25">
      <c r="B179" s="21"/>
      <c r="C179" s="21"/>
    </row>
    <row r="180" spans="2:3" s="5" customFormat="1" ht="14.25">
      <c r="B180" s="21"/>
      <c r="C180" s="21"/>
    </row>
    <row r="181" spans="2:3" s="5" customFormat="1" ht="14.25">
      <c r="B181" s="21"/>
      <c r="C181" s="21"/>
    </row>
    <row r="182" spans="2:3" s="5" customFormat="1" ht="14.25">
      <c r="B182" s="21"/>
      <c r="C182" s="21"/>
    </row>
    <row r="183" spans="2:3" s="5" customFormat="1" ht="14.25">
      <c r="B183" s="21"/>
      <c r="C183" s="21"/>
    </row>
    <row r="184" spans="2:3" s="5" customFormat="1" ht="14.25">
      <c r="B184" s="21"/>
      <c r="C184" s="21"/>
    </row>
    <row r="185" spans="2:3" s="5" customFormat="1" ht="14.25">
      <c r="B185" s="21"/>
      <c r="C185" s="21"/>
    </row>
    <row r="186" spans="2:3" s="5" customFormat="1" ht="14.25">
      <c r="B186" s="21"/>
      <c r="C186" s="21"/>
    </row>
    <row r="187" spans="2:3" s="5" customFormat="1" ht="14.25">
      <c r="B187" s="21"/>
      <c r="C187" s="21"/>
    </row>
    <row r="188" spans="2:3" s="5" customFormat="1" ht="14.25">
      <c r="B188" s="21"/>
      <c r="C188" s="21"/>
    </row>
    <row r="189" spans="2:3" s="5" customFormat="1" ht="14.25">
      <c r="B189" s="21"/>
      <c r="C189" s="21"/>
    </row>
    <row r="190" spans="2:3" s="5" customFormat="1" ht="14.25">
      <c r="B190" s="21"/>
      <c r="C190" s="21"/>
    </row>
    <row r="191" spans="2:3" s="5" customFormat="1" ht="14.25">
      <c r="B191" s="21"/>
      <c r="C191" s="21"/>
    </row>
    <row r="192" spans="2:3" s="5" customFormat="1" ht="14.25">
      <c r="B192" s="21"/>
      <c r="C192" s="21"/>
    </row>
    <row r="193" spans="2:3" s="5" customFormat="1" ht="14.25">
      <c r="B193" s="21"/>
      <c r="C193" s="21"/>
    </row>
    <row r="194" spans="2:3" s="5" customFormat="1" ht="14.25">
      <c r="B194" s="21"/>
      <c r="C194" s="21"/>
    </row>
    <row r="195" spans="2:3" s="5" customFormat="1" ht="14.25">
      <c r="B195" s="21"/>
      <c r="C195" s="21"/>
    </row>
    <row r="196" spans="2:3" s="5" customFormat="1" ht="14.25">
      <c r="B196" s="21"/>
      <c r="C196" s="21"/>
    </row>
    <row r="197" spans="2:3" s="5" customFormat="1" ht="14.25">
      <c r="B197" s="21"/>
      <c r="C197" s="21"/>
    </row>
    <row r="198" spans="2:3" s="5" customFormat="1" ht="14.25">
      <c r="B198" s="21"/>
      <c r="C198" s="21"/>
    </row>
    <row r="199" spans="2:3" s="5" customFormat="1" ht="14.25">
      <c r="B199" s="21"/>
      <c r="C199" s="21"/>
    </row>
    <row r="200" spans="2:3" s="5" customFormat="1" ht="14.25">
      <c r="B200" s="21"/>
      <c r="C200" s="21"/>
    </row>
    <row r="201" spans="2:3" s="5" customFormat="1" ht="14.25">
      <c r="B201" s="21"/>
      <c r="C201" s="21"/>
    </row>
    <row r="202" spans="2:3" s="5" customFormat="1" ht="14.25">
      <c r="B202" s="21"/>
      <c r="C202" s="21"/>
    </row>
    <row r="203" spans="2:3" s="5" customFormat="1" ht="14.25">
      <c r="B203" s="21"/>
      <c r="C203" s="21"/>
    </row>
    <row r="204" spans="2:3" s="5" customFormat="1" ht="14.25">
      <c r="B204" s="21"/>
      <c r="C204" s="21"/>
    </row>
    <row r="205" spans="2:3" s="5" customFormat="1" ht="14.25">
      <c r="B205" s="21"/>
      <c r="C205" s="21"/>
    </row>
    <row r="206" spans="2:3" s="5" customFormat="1" ht="14.25">
      <c r="B206" s="21"/>
      <c r="C206" s="21"/>
    </row>
    <row r="207" spans="2:3" s="5" customFormat="1" ht="14.25">
      <c r="B207" s="21"/>
      <c r="C207" s="21"/>
    </row>
    <row r="208" spans="2:3" s="5" customFormat="1" ht="14.25">
      <c r="B208" s="21"/>
      <c r="C208" s="21"/>
    </row>
    <row r="209" spans="2:3" s="5" customFormat="1" ht="14.25">
      <c r="B209" s="21"/>
      <c r="C209" s="21"/>
    </row>
    <row r="210" spans="2:3" s="5" customFormat="1" ht="14.25">
      <c r="B210" s="21"/>
      <c r="C210" s="21"/>
    </row>
    <row r="211" spans="2:3" s="5" customFormat="1" ht="14.25">
      <c r="B211" s="21"/>
      <c r="C211" s="21"/>
    </row>
    <row r="212" spans="2:3" s="5" customFormat="1" ht="14.25">
      <c r="B212" s="21"/>
      <c r="C212" s="21"/>
    </row>
    <row r="213" spans="2:3" s="5" customFormat="1" ht="14.25">
      <c r="B213" s="21"/>
      <c r="C213" s="21"/>
    </row>
    <row r="214" spans="2:3" s="5" customFormat="1" ht="14.25">
      <c r="B214" s="21"/>
      <c r="C214" s="21"/>
    </row>
    <row r="215" spans="2:3" s="5" customFormat="1" ht="14.25">
      <c r="B215" s="21"/>
      <c r="C215" s="21"/>
    </row>
    <row r="216" spans="2:3" s="5" customFormat="1" ht="14.25">
      <c r="B216" s="21"/>
      <c r="C216" s="21"/>
    </row>
    <row r="217" spans="2:3" s="5" customFormat="1" ht="14.25">
      <c r="B217" s="21"/>
      <c r="C217" s="21"/>
    </row>
    <row r="218" spans="2:3" s="5" customFormat="1" ht="14.25">
      <c r="B218" s="21"/>
      <c r="C218" s="21"/>
    </row>
    <row r="219" spans="2:3" s="5" customFormat="1" ht="14.25">
      <c r="B219" s="21"/>
      <c r="C219" s="21"/>
    </row>
    <row r="220" spans="2:3" s="5" customFormat="1" ht="14.25">
      <c r="B220" s="21"/>
      <c r="C220" s="21"/>
    </row>
    <row r="221" spans="2:3" s="5" customFormat="1" ht="14.25">
      <c r="B221" s="21"/>
      <c r="C221" s="21"/>
    </row>
    <row r="222" spans="2:3" s="5" customFormat="1" ht="14.25">
      <c r="B222" s="21"/>
      <c r="C222" s="21"/>
    </row>
    <row r="223" spans="2:3" s="5" customFormat="1" ht="14.25">
      <c r="B223" s="21"/>
      <c r="C223" s="21"/>
    </row>
    <row r="224" spans="2:3" s="5" customFormat="1" ht="14.25">
      <c r="B224" s="21"/>
      <c r="C224" s="21"/>
    </row>
    <row r="225" spans="2:3" s="5" customFormat="1" ht="14.25">
      <c r="B225" s="21"/>
      <c r="C225" s="21"/>
    </row>
    <row r="226" spans="2:3" s="5" customFormat="1" ht="14.25">
      <c r="B226" s="21"/>
      <c r="C226" s="21"/>
    </row>
    <row r="227" spans="2:3" s="5" customFormat="1" ht="14.25">
      <c r="B227" s="21"/>
      <c r="C227" s="21"/>
    </row>
    <row r="228" spans="2:3" s="5" customFormat="1" ht="14.25">
      <c r="B228" s="21"/>
      <c r="C228" s="21"/>
    </row>
    <row r="229" spans="2:3" s="5" customFormat="1" ht="14.25">
      <c r="B229" s="21"/>
      <c r="C229" s="21"/>
    </row>
    <row r="230" spans="2:3" s="5" customFormat="1" ht="14.25">
      <c r="B230" s="21"/>
      <c r="C230" s="21"/>
    </row>
    <row r="231" spans="2:3" s="5" customFormat="1" ht="14.25">
      <c r="B231" s="21"/>
      <c r="C231" s="21"/>
    </row>
    <row r="232" spans="2:3" s="5" customFormat="1" ht="14.25">
      <c r="B232" s="21"/>
      <c r="C232" s="21"/>
    </row>
    <row r="233" spans="2:3" s="5" customFormat="1" ht="14.25">
      <c r="B233" s="21"/>
      <c r="C233" s="21"/>
    </row>
    <row r="234" spans="2:3" s="5" customFormat="1" ht="14.25">
      <c r="B234" s="21"/>
      <c r="C234" s="21"/>
    </row>
    <row r="235" spans="2:3" s="5" customFormat="1" ht="14.25">
      <c r="B235" s="21"/>
      <c r="C235" s="21"/>
    </row>
    <row r="236" spans="2:3" s="5" customFormat="1" ht="14.25">
      <c r="B236" s="21"/>
      <c r="C236" s="21"/>
    </row>
    <row r="237" spans="2:3" s="5" customFormat="1" ht="14.25">
      <c r="B237" s="21"/>
      <c r="C237" s="21"/>
    </row>
    <row r="238" spans="2:3" s="5" customFormat="1" ht="14.25">
      <c r="B238" s="21"/>
      <c r="C238" s="21"/>
    </row>
    <row r="239" spans="2:3" s="5" customFormat="1" ht="14.25">
      <c r="B239" s="21"/>
      <c r="C239" s="21"/>
    </row>
    <row r="240" spans="2:3" s="5" customFormat="1" ht="14.25">
      <c r="B240" s="21"/>
      <c r="C240" s="21"/>
    </row>
    <row r="241" spans="2:3" s="5" customFormat="1" ht="14.25">
      <c r="B241" s="21"/>
      <c r="C241" s="21"/>
    </row>
    <row r="242" spans="2:3" s="5" customFormat="1" ht="14.25">
      <c r="B242" s="21"/>
      <c r="C242" s="21"/>
    </row>
    <row r="243" spans="2:3" s="5" customFormat="1" ht="14.25">
      <c r="B243" s="21"/>
      <c r="C243" s="21"/>
    </row>
    <row r="244" spans="2:3" s="5" customFormat="1" ht="14.25">
      <c r="B244" s="21"/>
      <c r="C244" s="21"/>
    </row>
    <row r="245" spans="2:3" s="5" customFormat="1" ht="14.25">
      <c r="B245" s="21"/>
      <c r="C245" s="21"/>
    </row>
    <row r="246" spans="2:3" s="5" customFormat="1" ht="14.25">
      <c r="B246" s="21"/>
      <c r="C246" s="21"/>
    </row>
    <row r="247" spans="2:3" s="5" customFormat="1" ht="14.25">
      <c r="B247" s="21"/>
      <c r="C247" s="21"/>
    </row>
    <row r="248" spans="2:3" s="5" customFormat="1" ht="14.25">
      <c r="B248" s="21"/>
      <c r="C248" s="21"/>
    </row>
    <row r="249" spans="2:3" s="5" customFormat="1" ht="14.25">
      <c r="B249" s="21"/>
      <c r="C249" s="21"/>
    </row>
    <row r="250" spans="2:3" s="5" customFormat="1" ht="14.25">
      <c r="B250" s="21"/>
      <c r="C250" s="21"/>
    </row>
    <row r="251" spans="2:3" s="5" customFormat="1" ht="14.25">
      <c r="B251" s="21"/>
      <c r="C251" s="21"/>
    </row>
    <row r="252" spans="2:3" s="5" customFormat="1" ht="14.25">
      <c r="B252" s="21"/>
      <c r="C252" s="21"/>
    </row>
    <row r="253" spans="2:3" s="5" customFormat="1" ht="14.25">
      <c r="B253" s="21"/>
      <c r="C253" s="21"/>
    </row>
    <row r="254" spans="2:3" s="5" customFormat="1" ht="14.25">
      <c r="B254" s="21"/>
      <c r="C254" s="21"/>
    </row>
    <row r="255" spans="2:3" s="5" customFormat="1" ht="14.25">
      <c r="B255" s="21"/>
      <c r="C255" s="21"/>
    </row>
    <row r="256" spans="2:3" s="5" customFormat="1" ht="14.25">
      <c r="B256" s="21"/>
      <c r="C256" s="21"/>
    </row>
    <row r="257" spans="2:3" s="5" customFormat="1" ht="14.25">
      <c r="B257" s="21"/>
      <c r="C257" s="21"/>
    </row>
    <row r="258" spans="2:3" s="5" customFormat="1" ht="14.25">
      <c r="B258" s="21"/>
      <c r="C258" s="21"/>
    </row>
    <row r="259" spans="2:3" s="5" customFormat="1" ht="14.25">
      <c r="B259" s="21"/>
      <c r="C259" s="21"/>
    </row>
    <row r="260" spans="2:3" s="5" customFormat="1" ht="14.25">
      <c r="B260" s="21"/>
      <c r="C260" s="21"/>
    </row>
    <row r="261" spans="2:3" s="5" customFormat="1" ht="14.25">
      <c r="B261" s="21"/>
      <c r="C261" s="21"/>
    </row>
    <row r="262" spans="2:3" s="5" customFormat="1" ht="14.25">
      <c r="B262" s="21"/>
      <c r="C262" s="21"/>
    </row>
    <row r="263" spans="2:3" s="5" customFormat="1" ht="14.25">
      <c r="B263" s="21"/>
      <c r="C263" s="21"/>
    </row>
    <row r="264" spans="2:3" s="5" customFormat="1" ht="14.25">
      <c r="B264" s="21"/>
      <c r="C264" s="21"/>
    </row>
    <row r="265" spans="2:3" s="5" customFormat="1" ht="14.25">
      <c r="B265" s="21"/>
      <c r="C265" s="21"/>
    </row>
    <row r="266" spans="2:3" s="5" customFormat="1" ht="14.25">
      <c r="B266" s="21"/>
      <c r="C266" s="21"/>
    </row>
    <row r="267" spans="2:3" s="5" customFormat="1" ht="14.25">
      <c r="B267" s="21"/>
      <c r="C267" s="21"/>
    </row>
    <row r="268" spans="2:3" s="5" customFormat="1" ht="14.25">
      <c r="B268" s="21"/>
      <c r="C268" s="21"/>
    </row>
    <row r="269" spans="2:3" s="5" customFormat="1" ht="14.25">
      <c r="B269" s="21"/>
      <c r="C269" s="21"/>
    </row>
    <row r="270" spans="2:3" s="5" customFormat="1" ht="14.25">
      <c r="B270" s="21"/>
      <c r="C270" s="21"/>
    </row>
    <row r="271" spans="2:3" s="5" customFormat="1" ht="14.25">
      <c r="B271" s="21"/>
      <c r="C271" s="21"/>
    </row>
    <row r="272" spans="2:3" s="5" customFormat="1" ht="14.25">
      <c r="B272" s="21"/>
      <c r="C272" s="21"/>
    </row>
    <row r="273" spans="2:3" s="5" customFormat="1" ht="14.25">
      <c r="B273" s="21"/>
      <c r="C273" s="21"/>
    </row>
    <row r="274" spans="2:3" s="5" customFormat="1" ht="14.25">
      <c r="B274" s="21"/>
      <c r="C274" s="21"/>
    </row>
    <row r="275" spans="2:3" s="5" customFormat="1" ht="14.25">
      <c r="B275" s="21"/>
      <c r="C275" s="21"/>
    </row>
    <row r="276" spans="2:3" s="5" customFormat="1" ht="14.25">
      <c r="B276" s="21"/>
      <c r="C276" s="21"/>
    </row>
    <row r="277" spans="2:3" s="5" customFormat="1" ht="14.25">
      <c r="B277" s="21"/>
      <c r="C277" s="21"/>
    </row>
    <row r="278" spans="2:3" s="5" customFormat="1" ht="14.25">
      <c r="B278" s="21"/>
      <c r="C278" s="21"/>
    </row>
    <row r="279" spans="2:3" s="5" customFormat="1" ht="14.25">
      <c r="B279" s="21"/>
      <c r="C279" s="21"/>
    </row>
    <row r="280" spans="2:3" s="5" customFormat="1" ht="14.25">
      <c r="B280" s="21"/>
      <c r="C280" s="21"/>
    </row>
    <row r="281" spans="2:3" s="5" customFormat="1" ht="14.25">
      <c r="B281" s="21"/>
      <c r="C281" s="21"/>
    </row>
    <row r="282" spans="2:3" s="5" customFormat="1" ht="14.25">
      <c r="B282" s="21"/>
      <c r="C282" s="21"/>
    </row>
    <row r="283" spans="2:3" s="5" customFormat="1" ht="14.25">
      <c r="B283" s="21"/>
      <c r="C283" s="21"/>
    </row>
    <row r="284" spans="2:3" s="5" customFormat="1" ht="14.25">
      <c r="B284" s="21"/>
      <c r="C284" s="21"/>
    </row>
    <row r="285" spans="2:3" s="5" customFormat="1" ht="14.25">
      <c r="B285" s="21"/>
      <c r="C285" s="21"/>
    </row>
    <row r="286" spans="2:3" s="5" customFormat="1" ht="14.25">
      <c r="B286" s="21"/>
      <c r="C286" s="21"/>
    </row>
    <row r="287" spans="2:3" s="5" customFormat="1" ht="14.25">
      <c r="B287" s="21"/>
      <c r="C287" s="21"/>
    </row>
    <row r="288" spans="2:3" s="5" customFormat="1" ht="14.25">
      <c r="B288" s="21"/>
      <c r="C288" s="21"/>
    </row>
    <row r="289" spans="2:3" s="5" customFormat="1" ht="14.25">
      <c r="B289" s="21"/>
      <c r="C289" s="21"/>
    </row>
  </sheetData>
  <mergeCells count="8">
    <mergeCell ref="B43:E43"/>
    <mergeCell ref="B31:C31"/>
    <mergeCell ref="B30:C30"/>
    <mergeCell ref="A1:D1"/>
    <mergeCell ref="A2:D2"/>
    <mergeCell ref="C8:D8"/>
    <mergeCell ref="C11:D11"/>
    <mergeCell ref="C9:D9"/>
  </mergeCells>
  <phoneticPr fontId="0" type="noConversion"/>
  <conditionalFormatting sqref="D4:D7 C8:C9 D10 C11 D12:D42 D44:D65453">
    <cfRule type="cellIs" dxfId="2" priority="9" stopIfTrue="1" operator="equal">
      <formula>0</formula>
    </cfRule>
  </conditionalFormatting>
  <hyperlinks>
    <hyperlink ref="B3" r:id="rId1" display="mailto:milan.cehner@outlook.com" xr:uid="{E8DCDD0F-0CD2-4922-9377-C4EDC1546E9B}"/>
  </hyperlinks>
  <pageMargins left="0.98425196850393704" right="0.19685039370078741" top="0.39370078740157483" bottom="0.86614173228346458" header="0.39370078740157483" footer="0.55118110236220474"/>
  <pageSetup paperSize="9" orientation="portrait" r:id="rId2"/>
  <headerFooter alignWithMargins="0">
    <oddFooter>&amp;L&amp;"Arial CE,Običajno"&amp;10      &amp;F&amp;R&amp;"Arial CE,Običajno"&amp;10&amp;A stran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80"/>
  <sheetViews>
    <sheetView showZeros="0" view="pageBreakPreview" topLeftCell="A23" zoomScale="130" zoomScaleNormal="100" zoomScaleSheetLayoutView="130" workbookViewId="0">
      <selection activeCell="D36" sqref="D36"/>
    </sheetView>
  </sheetViews>
  <sheetFormatPr defaultRowHeight="15"/>
  <cols>
    <col min="1" max="1" width="7" style="7" customWidth="1"/>
    <col min="2" max="2" width="38.7109375" style="13" customWidth="1"/>
    <col min="3" max="3" width="9.42578125" style="345" customWidth="1"/>
    <col min="4" max="4" width="11" style="359" customWidth="1"/>
    <col min="5" max="5" width="16.85546875" style="33" customWidth="1"/>
    <col min="6" max="8" width="9.140625" style="5"/>
    <col min="9" max="14" width="9.85546875" style="5" bestFit="1" customWidth="1"/>
    <col min="15" max="16384" width="9.140625" style="5"/>
  </cols>
  <sheetData>
    <row r="1" spans="1:8" customFormat="1" ht="17.25" customHeight="1">
      <c r="A1" s="313" t="s">
        <v>64</v>
      </c>
      <c r="B1" s="314"/>
      <c r="C1" s="314"/>
      <c r="D1" s="314"/>
      <c r="E1" s="320"/>
    </row>
    <row r="2" spans="1:8" customFormat="1" ht="18" customHeight="1">
      <c r="A2" s="315" t="s">
        <v>65</v>
      </c>
      <c r="B2" s="316"/>
      <c r="C2" s="316"/>
      <c r="D2" s="316"/>
      <c r="E2" s="321"/>
    </row>
    <row r="3" spans="1:8" s="63" customFormat="1">
      <c r="A3" s="62" t="s">
        <v>37</v>
      </c>
      <c r="B3" s="35"/>
      <c r="C3" s="341"/>
      <c r="D3" s="342"/>
      <c r="E3" s="64"/>
    </row>
    <row r="4" spans="1:8" ht="14.25">
      <c r="A4" s="6" t="s">
        <v>19</v>
      </c>
      <c r="B4" s="10" t="s">
        <v>20</v>
      </c>
      <c r="C4" s="343" t="s">
        <v>21</v>
      </c>
      <c r="D4" s="358" t="s">
        <v>22</v>
      </c>
      <c r="E4" s="34" t="s">
        <v>23</v>
      </c>
    </row>
    <row r="5" spans="1:8" ht="8.25" customHeight="1"/>
    <row r="6" spans="1:8" ht="30.75" customHeight="1">
      <c r="A6" s="57" t="s">
        <v>46</v>
      </c>
      <c r="B6" s="54" t="s">
        <v>47</v>
      </c>
    </row>
    <row r="7" spans="1:8">
      <c r="A7" s="7" t="s">
        <v>8</v>
      </c>
      <c r="B7" s="14" t="s">
        <v>2</v>
      </c>
      <c r="D7" s="360"/>
      <c r="E7" s="44"/>
    </row>
    <row r="8" spans="1:8" ht="195.75" customHeight="1">
      <c r="B8" s="325" t="s">
        <v>74</v>
      </c>
      <c r="C8" s="326"/>
      <c r="D8" s="360"/>
      <c r="E8" s="44"/>
      <c r="H8"/>
    </row>
    <row r="9" spans="1:8" ht="303" customHeight="1">
      <c r="B9" s="325" t="s">
        <v>80</v>
      </c>
      <c r="C9" s="326"/>
      <c r="D9" s="360"/>
      <c r="E9" s="44"/>
      <c r="H9"/>
    </row>
    <row r="10" spans="1:8" ht="71.25" customHeight="1">
      <c r="B10" s="67" t="s">
        <v>75</v>
      </c>
      <c r="C10" s="361"/>
      <c r="D10" s="360"/>
      <c r="E10" s="44"/>
      <c r="H10"/>
    </row>
    <row r="11" spans="1:8" ht="182.25" customHeight="1">
      <c r="A11" s="7">
        <v>1.01</v>
      </c>
      <c r="B11" s="322" t="s">
        <v>70</v>
      </c>
      <c r="C11" s="323"/>
      <c r="D11" s="360"/>
      <c r="E11" s="44"/>
    </row>
    <row r="12" spans="1:8">
      <c r="B12" s="13" t="s">
        <v>0</v>
      </c>
      <c r="C12" s="345">
        <v>1</v>
      </c>
      <c r="D12" s="362"/>
      <c r="E12" s="44">
        <f t="shared" ref="E12:E19" si="0">ROUND(C12*D12,2)</f>
        <v>0</v>
      </c>
    </row>
    <row r="13" spans="1:8">
      <c r="B13" s="327"/>
      <c r="C13" s="328"/>
      <c r="D13" s="360"/>
      <c r="E13" s="44">
        <f t="shared" si="0"/>
        <v>0</v>
      </c>
    </row>
    <row r="14" spans="1:8" ht="81.75" customHeight="1">
      <c r="A14" s="7">
        <f>A11+0.01</f>
        <v>1.02</v>
      </c>
      <c r="B14" s="324" t="s">
        <v>76</v>
      </c>
      <c r="C14" s="324"/>
      <c r="D14" s="360"/>
      <c r="E14" s="44">
        <f>ROUND(C14*D14,2)</f>
        <v>0</v>
      </c>
    </row>
    <row r="15" spans="1:8">
      <c r="A15" s="8"/>
      <c r="B15" s="13" t="s">
        <v>67</v>
      </c>
      <c r="C15" s="345">
        <v>46</v>
      </c>
      <c r="D15" s="360"/>
      <c r="E15" s="44">
        <f>ROUND(C15*D15,2)</f>
        <v>0</v>
      </c>
    </row>
    <row r="16" spans="1:8">
      <c r="B16" s="327"/>
      <c r="C16" s="328"/>
      <c r="D16" s="360"/>
      <c r="E16" s="44">
        <f t="shared" si="0"/>
        <v>0</v>
      </c>
    </row>
    <row r="17" spans="1:5" ht="37.5" customHeight="1">
      <c r="A17" s="7">
        <f>A14+0.01</f>
        <v>1.03</v>
      </c>
      <c r="B17" s="324" t="s">
        <v>81</v>
      </c>
      <c r="C17" s="323"/>
      <c r="D17" s="360"/>
      <c r="E17" s="44">
        <f t="shared" si="0"/>
        <v>0</v>
      </c>
    </row>
    <row r="18" spans="1:5" ht="16.5">
      <c r="B18" s="13" t="s">
        <v>4</v>
      </c>
      <c r="C18" s="345">
        <v>46</v>
      </c>
      <c r="D18" s="360"/>
      <c r="E18" s="44">
        <f t="shared" si="0"/>
        <v>0</v>
      </c>
    </row>
    <row r="19" spans="1:5">
      <c r="D19" s="360"/>
      <c r="E19" s="44">
        <f t="shared" si="0"/>
        <v>0</v>
      </c>
    </row>
    <row r="20" spans="1:5" ht="36.75" customHeight="1">
      <c r="A20" s="7">
        <f>A14+0.01</f>
        <v>1.03</v>
      </c>
      <c r="B20" s="324" t="s">
        <v>71</v>
      </c>
      <c r="C20" s="324"/>
      <c r="D20" s="360"/>
      <c r="E20" s="44">
        <f>ROUND(C20*D20,2)</f>
        <v>0</v>
      </c>
    </row>
    <row r="21" spans="1:5">
      <c r="A21" s="8"/>
      <c r="B21" s="13" t="s">
        <v>26</v>
      </c>
      <c r="C21" s="345">
        <v>8</v>
      </c>
      <c r="D21" s="360"/>
      <c r="E21" s="44">
        <f>ROUND(C21*D21,2)</f>
        <v>0</v>
      </c>
    </row>
    <row r="22" spans="1:5">
      <c r="A22" s="8"/>
      <c r="D22" s="360"/>
      <c r="E22" s="44"/>
    </row>
    <row r="23" spans="1:5" ht="15.75" thickBot="1">
      <c r="B23" s="52" t="s">
        <v>3</v>
      </c>
      <c r="C23" s="363"/>
      <c r="D23" s="364"/>
      <c r="E23" s="46">
        <f>SUM(E8:E22)</f>
        <v>0</v>
      </c>
    </row>
    <row r="24" spans="1:5" ht="15.75" thickTop="1">
      <c r="B24" s="65"/>
      <c r="D24" s="360"/>
      <c r="E24" s="44"/>
    </row>
    <row r="25" spans="1:5">
      <c r="A25" s="7" t="s">
        <v>10</v>
      </c>
      <c r="B25" s="14" t="s">
        <v>9</v>
      </c>
      <c r="D25" s="360"/>
      <c r="E25" s="44"/>
    </row>
    <row r="26" spans="1:5">
      <c r="D26" s="360"/>
      <c r="E26" s="44"/>
    </row>
    <row r="27" spans="1:5" ht="45.75" customHeight="1">
      <c r="A27" s="7">
        <f>5+0.01</f>
        <v>5.01</v>
      </c>
      <c r="B27" s="324" t="s">
        <v>48</v>
      </c>
      <c r="C27" s="323"/>
      <c r="D27" s="360"/>
      <c r="E27" s="44">
        <f t="shared" ref="E27:E35" si="1">ROUND(C27*D27,2)</f>
        <v>0</v>
      </c>
    </row>
    <row r="28" spans="1:5" ht="16.5">
      <c r="B28" s="13" t="s">
        <v>4</v>
      </c>
      <c r="C28" s="345">
        <v>46</v>
      </c>
      <c r="D28" s="360"/>
      <c r="E28" s="44">
        <f t="shared" si="1"/>
        <v>0</v>
      </c>
    </row>
    <row r="29" spans="1:5">
      <c r="B29" s="329"/>
      <c r="C29" s="329"/>
      <c r="D29" s="360"/>
      <c r="E29" s="44">
        <f t="shared" si="1"/>
        <v>0</v>
      </c>
    </row>
    <row r="30" spans="1:5" ht="33" customHeight="1">
      <c r="A30" s="7">
        <f>A27+0.01</f>
        <v>5.0199999999999996</v>
      </c>
      <c r="B30" s="324" t="s">
        <v>28</v>
      </c>
      <c r="C30" s="323"/>
      <c r="D30" s="360"/>
      <c r="E30" s="44">
        <f t="shared" si="1"/>
        <v>0</v>
      </c>
    </row>
    <row r="31" spans="1:5">
      <c r="B31" s="13" t="s">
        <v>26</v>
      </c>
      <c r="C31" s="345">
        <v>4</v>
      </c>
      <c r="D31" s="360"/>
      <c r="E31" s="44">
        <f t="shared" si="1"/>
        <v>0</v>
      </c>
    </row>
    <row r="32" spans="1:5">
      <c r="B32" s="323"/>
      <c r="C32" s="323"/>
      <c r="D32" s="360"/>
      <c r="E32" s="44">
        <f t="shared" si="1"/>
        <v>0</v>
      </c>
    </row>
    <row r="33" spans="1:5" ht="30" customHeight="1">
      <c r="A33" s="7">
        <f>A30+0.01</f>
        <v>5.03</v>
      </c>
      <c r="B33" s="324" t="s">
        <v>29</v>
      </c>
      <c r="C33" s="323"/>
      <c r="D33" s="360"/>
      <c r="E33" s="44">
        <f t="shared" si="1"/>
        <v>0</v>
      </c>
    </row>
    <row r="34" spans="1:5">
      <c r="B34" s="13" t="s">
        <v>26</v>
      </c>
      <c r="C34" s="345">
        <v>4</v>
      </c>
      <c r="D34" s="360"/>
      <c r="E34" s="44">
        <f t="shared" si="1"/>
        <v>0</v>
      </c>
    </row>
    <row r="35" spans="1:5">
      <c r="B35" s="323"/>
      <c r="C35" s="323"/>
      <c r="D35" s="360"/>
      <c r="E35" s="44">
        <f t="shared" si="1"/>
        <v>0</v>
      </c>
    </row>
    <row r="36" spans="1:5" ht="15.75" thickBot="1">
      <c r="B36" s="9" t="s">
        <v>30</v>
      </c>
      <c r="C36" s="363"/>
      <c r="D36" s="364"/>
      <c r="E36" s="46">
        <f>SUM(E26:E35)</f>
        <v>0</v>
      </c>
    </row>
    <row r="37" spans="1:5" ht="15.75" thickTop="1">
      <c r="D37" s="360"/>
      <c r="E37" s="44"/>
    </row>
    <row r="38" spans="1:5" ht="15.75" thickBot="1">
      <c r="B38" s="9" t="s">
        <v>13</v>
      </c>
      <c r="C38" s="363"/>
      <c r="D38" s="364"/>
      <c r="E38" s="46">
        <f>SUM(E6:E36)/2</f>
        <v>0</v>
      </c>
    </row>
    <row r="39" spans="1:5" ht="15.75" thickTop="1">
      <c r="D39" s="360"/>
      <c r="E39" s="44"/>
    </row>
    <row r="40" spans="1:5">
      <c r="D40" s="360"/>
      <c r="E40" s="44"/>
    </row>
    <row r="41" spans="1:5">
      <c r="D41" s="360"/>
      <c r="E41" s="44"/>
    </row>
    <row r="42" spans="1:5">
      <c r="D42" s="360"/>
      <c r="E42" s="47"/>
    </row>
    <row r="43" spans="1:5">
      <c r="D43" s="360"/>
      <c r="E43" s="44"/>
    </row>
    <row r="44" spans="1:5">
      <c r="D44" s="360"/>
      <c r="E44" s="44"/>
    </row>
    <row r="45" spans="1:5">
      <c r="D45" s="360"/>
      <c r="E45" s="44"/>
    </row>
    <row r="46" spans="1:5">
      <c r="D46" s="360"/>
      <c r="E46" s="44"/>
    </row>
    <row r="47" spans="1:5">
      <c r="D47" s="360"/>
      <c r="E47" s="44"/>
    </row>
    <row r="48" spans="1:5">
      <c r="D48" s="360"/>
      <c r="E48" s="44"/>
    </row>
    <row r="49" spans="4:5">
      <c r="D49" s="360"/>
      <c r="E49" s="44"/>
    </row>
    <row r="50" spans="4:5">
      <c r="D50" s="360"/>
      <c r="E50" s="44"/>
    </row>
    <row r="51" spans="4:5">
      <c r="D51" s="360"/>
      <c r="E51" s="44"/>
    </row>
    <row r="52" spans="4:5">
      <c r="D52" s="360"/>
      <c r="E52" s="44"/>
    </row>
    <row r="53" spans="4:5">
      <c r="D53" s="360"/>
      <c r="E53" s="44"/>
    </row>
    <row r="54" spans="4:5">
      <c r="D54" s="360"/>
      <c r="E54" s="44"/>
    </row>
    <row r="55" spans="4:5">
      <c r="D55" s="360"/>
      <c r="E55" s="44"/>
    </row>
    <row r="56" spans="4:5">
      <c r="D56" s="360"/>
      <c r="E56" s="44"/>
    </row>
    <row r="57" spans="4:5">
      <c r="D57" s="360"/>
      <c r="E57" s="44"/>
    </row>
    <row r="58" spans="4:5">
      <c r="D58" s="360"/>
      <c r="E58" s="44"/>
    </row>
    <row r="59" spans="4:5">
      <c r="D59" s="360"/>
      <c r="E59" s="44"/>
    </row>
    <row r="60" spans="4:5">
      <c r="D60" s="360"/>
      <c r="E60" s="44"/>
    </row>
    <row r="61" spans="4:5">
      <c r="D61" s="360"/>
      <c r="E61" s="44"/>
    </row>
    <row r="62" spans="4:5">
      <c r="D62" s="360"/>
      <c r="E62" s="44"/>
    </row>
    <row r="63" spans="4:5">
      <c r="D63" s="360"/>
      <c r="E63" s="44"/>
    </row>
    <row r="64" spans="4:5">
      <c r="D64" s="360"/>
      <c r="E64" s="44"/>
    </row>
    <row r="65" spans="4:5">
      <c r="D65" s="360"/>
      <c r="E65" s="44"/>
    </row>
    <row r="66" spans="4:5">
      <c r="D66" s="360"/>
      <c r="E66" s="44"/>
    </row>
    <row r="67" spans="4:5">
      <c r="D67" s="360"/>
      <c r="E67" s="44"/>
    </row>
    <row r="68" spans="4:5">
      <c r="D68" s="360"/>
      <c r="E68" s="44"/>
    </row>
    <row r="69" spans="4:5">
      <c r="D69" s="360"/>
      <c r="E69" s="44"/>
    </row>
    <row r="70" spans="4:5">
      <c r="D70" s="360"/>
      <c r="E70" s="44"/>
    </row>
    <row r="71" spans="4:5">
      <c r="D71" s="360"/>
      <c r="E71" s="44"/>
    </row>
    <row r="72" spans="4:5">
      <c r="D72" s="360"/>
      <c r="E72" s="44"/>
    </row>
    <row r="73" spans="4:5">
      <c r="D73" s="360"/>
      <c r="E73" s="44"/>
    </row>
    <row r="74" spans="4:5">
      <c r="D74" s="360"/>
      <c r="E74" s="44"/>
    </row>
    <row r="75" spans="4:5">
      <c r="D75" s="360"/>
      <c r="E75" s="44"/>
    </row>
    <row r="76" spans="4:5">
      <c r="D76" s="360"/>
      <c r="E76" s="44"/>
    </row>
    <row r="77" spans="4:5">
      <c r="D77" s="360"/>
      <c r="E77" s="44"/>
    </row>
    <row r="78" spans="4:5">
      <c r="D78" s="360"/>
      <c r="E78" s="44"/>
    </row>
    <row r="79" spans="4:5">
      <c r="D79" s="360"/>
      <c r="E79" s="44"/>
    </row>
    <row r="80" spans="4:5">
      <c r="D80" s="360"/>
      <c r="E80" s="44"/>
    </row>
    <row r="81" spans="4:5">
      <c r="D81" s="360"/>
      <c r="E81" s="44"/>
    </row>
    <row r="82" spans="4:5">
      <c r="D82" s="360"/>
      <c r="E82" s="44"/>
    </row>
    <row r="83" spans="4:5">
      <c r="D83" s="360"/>
      <c r="E83" s="44"/>
    </row>
    <row r="84" spans="4:5">
      <c r="D84" s="360"/>
      <c r="E84" s="44"/>
    </row>
    <row r="85" spans="4:5">
      <c r="D85" s="360"/>
      <c r="E85" s="44"/>
    </row>
    <row r="86" spans="4:5">
      <c r="D86" s="360"/>
      <c r="E86" s="44"/>
    </row>
    <row r="87" spans="4:5">
      <c r="D87" s="360"/>
      <c r="E87" s="44"/>
    </row>
    <row r="88" spans="4:5">
      <c r="D88" s="360"/>
      <c r="E88" s="44"/>
    </row>
    <row r="89" spans="4:5">
      <c r="D89" s="360"/>
      <c r="E89" s="44"/>
    </row>
    <row r="90" spans="4:5">
      <c r="D90" s="360"/>
      <c r="E90" s="44"/>
    </row>
    <row r="91" spans="4:5">
      <c r="D91" s="360"/>
      <c r="E91" s="44"/>
    </row>
    <row r="92" spans="4:5">
      <c r="D92" s="360"/>
      <c r="E92" s="44"/>
    </row>
    <row r="93" spans="4:5">
      <c r="D93" s="360"/>
      <c r="E93" s="44"/>
    </row>
    <row r="94" spans="4:5">
      <c r="D94" s="360"/>
      <c r="E94" s="44"/>
    </row>
    <row r="95" spans="4:5">
      <c r="D95" s="360"/>
      <c r="E95" s="44"/>
    </row>
    <row r="96" spans="4:5">
      <c r="D96" s="360"/>
      <c r="E96" s="44"/>
    </row>
    <row r="97" spans="4:5">
      <c r="D97" s="360"/>
      <c r="E97" s="44"/>
    </row>
    <row r="98" spans="4:5">
      <c r="D98" s="360"/>
      <c r="E98" s="44"/>
    </row>
    <row r="99" spans="4:5">
      <c r="D99" s="360"/>
      <c r="E99" s="44"/>
    </row>
    <row r="100" spans="4:5">
      <c r="D100" s="360"/>
      <c r="E100" s="44"/>
    </row>
    <row r="101" spans="4:5">
      <c r="D101" s="360"/>
      <c r="E101" s="44"/>
    </row>
    <row r="102" spans="4:5">
      <c r="D102" s="360"/>
      <c r="E102" s="44"/>
    </row>
    <row r="103" spans="4:5">
      <c r="D103" s="360"/>
      <c r="E103" s="44"/>
    </row>
    <row r="104" spans="4:5">
      <c r="D104" s="360"/>
      <c r="E104" s="44"/>
    </row>
    <row r="105" spans="4:5">
      <c r="D105" s="360"/>
      <c r="E105" s="44"/>
    </row>
    <row r="106" spans="4:5">
      <c r="D106" s="360"/>
      <c r="E106" s="44"/>
    </row>
    <row r="107" spans="4:5">
      <c r="D107" s="360"/>
      <c r="E107" s="44"/>
    </row>
    <row r="108" spans="4:5">
      <c r="D108" s="360"/>
      <c r="E108" s="44"/>
    </row>
    <row r="109" spans="4:5">
      <c r="D109" s="360"/>
      <c r="E109" s="44"/>
    </row>
    <row r="110" spans="4:5">
      <c r="D110" s="360"/>
      <c r="E110" s="44"/>
    </row>
    <row r="111" spans="4:5">
      <c r="D111" s="360"/>
      <c r="E111" s="44"/>
    </row>
    <row r="112" spans="4:5">
      <c r="D112" s="360"/>
      <c r="E112" s="44"/>
    </row>
    <row r="113" spans="4:5">
      <c r="D113" s="360"/>
      <c r="E113" s="44"/>
    </row>
    <row r="114" spans="4:5">
      <c r="D114" s="360"/>
      <c r="E114" s="44"/>
    </row>
    <row r="115" spans="4:5">
      <c r="D115" s="360"/>
      <c r="E115" s="44"/>
    </row>
    <row r="116" spans="4:5">
      <c r="D116" s="360"/>
      <c r="E116" s="44"/>
    </row>
    <row r="117" spans="4:5">
      <c r="D117" s="360"/>
      <c r="E117" s="44"/>
    </row>
    <row r="118" spans="4:5">
      <c r="D118" s="360"/>
      <c r="E118" s="44"/>
    </row>
    <row r="119" spans="4:5">
      <c r="D119" s="360"/>
      <c r="E119" s="44"/>
    </row>
    <row r="120" spans="4:5">
      <c r="D120" s="360"/>
      <c r="E120" s="44"/>
    </row>
    <row r="121" spans="4:5">
      <c r="D121" s="360"/>
      <c r="E121" s="44"/>
    </row>
    <row r="122" spans="4:5">
      <c r="D122" s="360"/>
      <c r="E122" s="44"/>
    </row>
    <row r="123" spans="4:5">
      <c r="D123" s="360"/>
      <c r="E123" s="44"/>
    </row>
    <row r="124" spans="4:5">
      <c r="D124" s="360"/>
      <c r="E124" s="44"/>
    </row>
    <row r="125" spans="4:5">
      <c r="D125" s="360"/>
      <c r="E125" s="44"/>
    </row>
    <row r="126" spans="4:5">
      <c r="D126" s="360"/>
      <c r="E126" s="44"/>
    </row>
    <row r="127" spans="4:5">
      <c r="D127" s="360"/>
      <c r="E127" s="44"/>
    </row>
    <row r="128" spans="4:5">
      <c r="D128" s="360"/>
      <c r="E128" s="44"/>
    </row>
    <row r="129" spans="4:5">
      <c r="D129" s="360"/>
      <c r="E129" s="44"/>
    </row>
    <row r="130" spans="4:5">
      <c r="D130" s="360"/>
      <c r="E130" s="44"/>
    </row>
    <row r="131" spans="4:5">
      <c r="D131" s="360"/>
      <c r="E131" s="44"/>
    </row>
    <row r="132" spans="4:5">
      <c r="D132" s="360"/>
      <c r="E132" s="44"/>
    </row>
    <row r="133" spans="4:5">
      <c r="D133" s="360"/>
      <c r="E133" s="44"/>
    </row>
    <row r="134" spans="4:5">
      <c r="D134" s="360"/>
      <c r="E134" s="44"/>
    </row>
    <row r="135" spans="4:5">
      <c r="D135" s="360"/>
      <c r="E135" s="44"/>
    </row>
    <row r="136" spans="4:5">
      <c r="D136" s="360"/>
      <c r="E136" s="44"/>
    </row>
    <row r="137" spans="4:5">
      <c r="D137" s="360"/>
      <c r="E137" s="44"/>
    </row>
    <row r="138" spans="4:5">
      <c r="D138" s="360"/>
      <c r="E138" s="44"/>
    </row>
    <row r="139" spans="4:5">
      <c r="D139" s="360"/>
      <c r="E139" s="44"/>
    </row>
    <row r="140" spans="4:5">
      <c r="D140" s="360"/>
      <c r="E140" s="44"/>
    </row>
    <row r="141" spans="4:5">
      <c r="D141" s="360"/>
      <c r="E141" s="44"/>
    </row>
    <row r="142" spans="4:5">
      <c r="D142" s="360"/>
      <c r="E142" s="44"/>
    </row>
    <row r="143" spans="4:5">
      <c r="D143" s="360"/>
      <c r="E143" s="44"/>
    </row>
    <row r="144" spans="4:5">
      <c r="D144" s="360"/>
      <c r="E144" s="44"/>
    </row>
    <row r="145" spans="4:5">
      <c r="D145" s="360"/>
      <c r="E145" s="44"/>
    </row>
    <row r="146" spans="4:5">
      <c r="D146" s="360"/>
      <c r="E146" s="44"/>
    </row>
    <row r="147" spans="4:5">
      <c r="D147" s="360"/>
      <c r="E147" s="44"/>
    </row>
    <row r="148" spans="4:5">
      <c r="D148" s="360"/>
      <c r="E148" s="44"/>
    </row>
    <row r="149" spans="4:5">
      <c r="D149" s="360"/>
      <c r="E149" s="44"/>
    </row>
    <row r="150" spans="4:5">
      <c r="D150" s="360"/>
      <c r="E150" s="44"/>
    </row>
    <row r="151" spans="4:5">
      <c r="D151" s="360"/>
      <c r="E151" s="44"/>
    </row>
    <row r="152" spans="4:5">
      <c r="D152" s="360"/>
      <c r="E152" s="44"/>
    </row>
    <row r="153" spans="4:5">
      <c r="D153" s="360"/>
      <c r="E153" s="44"/>
    </row>
    <row r="154" spans="4:5">
      <c r="D154" s="360"/>
      <c r="E154" s="44"/>
    </row>
    <row r="155" spans="4:5">
      <c r="D155" s="360"/>
      <c r="E155" s="44"/>
    </row>
    <row r="156" spans="4:5">
      <c r="D156" s="360"/>
      <c r="E156" s="44"/>
    </row>
    <row r="157" spans="4:5">
      <c r="D157" s="360"/>
      <c r="E157" s="44"/>
    </row>
    <row r="158" spans="4:5">
      <c r="D158" s="360"/>
      <c r="E158" s="44"/>
    </row>
    <row r="159" spans="4:5">
      <c r="D159" s="360"/>
      <c r="E159" s="44"/>
    </row>
    <row r="160" spans="4:5">
      <c r="D160" s="360"/>
      <c r="E160" s="44"/>
    </row>
    <row r="161" spans="4:5">
      <c r="D161" s="360"/>
      <c r="E161" s="44"/>
    </row>
    <row r="162" spans="4:5">
      <c r="D162" s="360"/>
      <c r="E162" s="44"/>
    </row>
    <row r="163" spans="4:5">
      <c r="D163" s="360"/>
      <c r="E163" s="44"/>
    </row>
    <row r="164" spans="4:5">
      <c r="D164" s="360"/>
      <c r="E164" s="44"/>
    </row>
    <row r="165" spans="4:5">
      <c r="D165" s="360"/>
      <c r="E165" s="44"/>
    </row>
    <row r="166" spans="4:5">
      <c r="D166" s="360"/>
      <c r="E166" s="44"/>
    </row>
    <row r="167" spans="4:5">
      <c r="D167" s="360"/>
      <c r="E167" s="44"/>
    </row>
    <row r="168" spans="4:5">
      <c r="D168" s="360"/>
      <c r="E168" s="44"/>
    </row>
    <row r="169" spans="4:5">
      <c r="D169" s="360"/>
      <c r="E169" s="44"/>
    </row>
    <row r="170" spans="4:5">
      <c r="D170" s="360"/>
      <c r="E170" s="44"/>
    </row>
    <row r="171" spans="4:5">
      <c r="D171" s="360"/>
      <c r="E171" s="44"/>
    </row>
    <row r="172" spans="4:5">
      <c r="D172" s="360"/>
      <c r="E172" s="44"/>
    </row>
    <row r="173" spans="4:5">
      <c r="D173" s="360"/>
      <c r="E173" s="44"/>
    </row>
    <row r="174" spans="4:5">
      <c r="D174" s="360"/>
      <c r="E174" s="44"/>
    </row>
    <row r="175" spans="4:5">
      <c r="D175" s="360"/>
      <c r="E175" s="44"/>
    </row>
    <row r="176" spans="4:5">
      <c r="D176" s="360"/>
      <c r="E176" s="44"/>
    </row>
    <row r="177" spans="4:5">
      <c r="D177" s="360"/>
      <c r="E177" s="44"/>
    </row>
    <row r="178" spans="4:5">
      <c r="D178" s="360"/>
      <c r="E178" s="44"/>
    </row>
    <row r="179" spans="4:5">
      <c r="D179" s="360"/>
      <c r="E179" s="44"/>
    </row>
    <row r="180" spans="4:5">
      <c r="D180" s="360"/>
      <c r="E180" s="44"/>
    </row>
    <row r="181" spans="4:5">
      <c r="D181" s="360"/>
      <c r="E181" s="44"/>
    </row>
    <row r="182" spans="4:5">
      <c r="D182" s="360"/>
      <c r="E182" s="44"/>
    </row>
    <row r="183" spans="4:5">
      <c r="D183" s="360"/>
      <c r="E183" s="44"/>
    </row>
    <row r="184" spans="4:5">
      <c r="D184" s="360"/>
      <c r="E184" s="44"/>
    </row>
    <row r="185" spans="4:5">
      <c r="D185" s="360"/>
      <c r="E185" s="44"/>
    </row>
    <row r="186" spans="4:5">
      <c r="D186" s="360"/>
      <c r="E186" s="44"/>
    </row>
    <row r="187" spans="4:5">
      <c r="D187" s="360"/>
      <c r="E187" s="44"/>
    </row>
    <row r="188" spans="4:5">
      <c r="D188" s="360"/>
      <c r="E188" s="44"/>
    </row>
    <row r="189" spans="4:5">
      <c r="D189" s="360"/>
      <c r="E189" s="44"/>
    </row>
    <row r="190" spans="4:5">
      <c r="D190" s="360"/>
      <c r="E190" s="44"/>
    </row>
    <row r="191" spans="4:5">
      <c r="D191" s="360"/>
      <c r="E191" s="44"/>
    </row>
    <row r="192" spans="4:5">
      <c r="D192" s="360"/>
      <c r="E192" s="44"/>
    </row>
    <row r="193" spans="4:5">
      <c r="D193" s="360"/>
      <c r="E193" s="44"/>
    </row>
    <row r="194" spans="4:5">
      <c r="D194" s="360"/>
      <c r="E194" s="44"/>
    </row>
    <row r="195" spans="4:5">
      <c r="D195" s="360"/>
      <c r="E195" s="44"/>
    </row>
    <row r="196" spans="4:5">
      <c r="D196" s="360"/>
      <c r="E196" s="44"/>
    </row>
    <row r="197" spans="4:5">
      <c r="D197" s="360"/>
      <c r="E197" s="44"/>
    </row>
    <row r="198" spans="4:5">
      <c r="D198" s="360"/>
      <c r="E198" s="44"/>
    </row>
    <row r="199" spans="4:5">
      <c r="D199" s="360"/>
      <c r="E199" s="44"/>
    </row>
    <row r="200" spans="4:5">
      <c r="D200" s="360"/>
      <c r="E200" s="44"/>
    </row>
    <row r="201" spans="4:5">
      <c r="D201" s="360"/>
      <c r="E201" s="44"/>
    </row>
    <row r="202" spans="4:5">
      <c r="D202" s="360"/>
      <c r="E202" s="44"/>
    </row>
    <row r="203" spans="4:5">
      <c r="D203" s="360"/>
      <c r="E203" s="44"/>
    </row>
    <row r="204" spans="4:5">
      <c r="D204" s="360"/>
      <c r="E204" s="44"/>
    </row>
    <row r="205" spans="4:5">
      <c r="D205" s="360"/>
      <c r="E205" s="44"/>
    </row>
    <row r="206" spans="4:5">
      <c r="D206" s="360"/>
      <c r="E206" s="44"/>
    </row>
    <row r="207" spans="4:5">
      <c r="D207" s="360"/>
      <c r="E207" s="44"/>
    </row>
    <row r="208" spans="4:5">
      <c r="D208" s="360"/>
      <c r="E208" s="44"/>
    </row>
    <row r="209" spans="4:5">
      <c r="D209" s="360"/>
      <c r="E209" s="44"/>
    </row>
    <row r="210" spans="4:5">
      <c r="D210" s="360"/>
      <c r="E210" s="44"/>
    </row>
    <row r="211" spans="4:5">
      <c r="D211" s="360"/>
      <c r="E211" s="44"/>
    </row>
    <row r="212" spans="4:5">
      <c r="D212" s="360"/>
      <c r="E212" s="44"/>
    </row>
    <row r="213" spans="4:5">
      <c r="D213" s="360"/>
      <c r="E213" s="44"/>
    </row>
    <row r="214" spans="4:5">
      <c r="D214" s="360"/>
      <c r="E214" s="44"/>
    </row>
    <row r="215" spans="4:5">
      <c r="D215" s="360"/>
      <c r="E215" s="44"/>
    </row>
    <row r="216" spans="4:5">
      <c r="D216" s="360"/>
      <c r="E216" s="44"/>
    </row>
    <row r="217" spans="4:5">
      <c r="D217" s="360"/>
      <c r="E217" s="44"/>
    </row>
    <row r="218" spans="4:5">
      <c r="D218" s="360"/>
      <c r="E218" s="44"/>
    </row>
    <row r="219" spans="4:5">
      <c r="D219" s="360"/>
      <c r="E219" s="44"/>
    </row>
    <row r="220" spans="4:5">
      <c r="D220" s="360"/>
      <c r="E220" s="44"/>
    </row>
    <row r="221" spans="4:5">
      <c r="D221" s="360"/>
      <c r="E221" s="44"/>
    </row>
    <row r="222" spans="4:5">
      <c r="D222" s="360"/>
      <c r="E222" s="44"/>
    </row>
    <row r="223" spans="4:5">
      <c r="D223" s="360"/>
      <c r="E223" s="44"/>
    </row>
    <row r="224" spans="4:5">
      <c r="D224" s="360"/>
      <c r="E224" s="44"/>
    </row>
    <row r="225" spans="4:5">
      <c r="D225" s="360"/>
      <c r="E225" s="44"/>
    </row>
    <row r="226" spans="4:5">
      <c r="D226" s="360"/>
      <c r="E226" s="44"/>
    </row>
    <row r="227" spans="4:5">
      <c r="D227" s="360"/>
      <c r="E227" s="44"/>
    </row>
    <row r="228" spans="4:5">
      <c r="D228" s="360"/>
      <c r="E228" s="44"/>
    </row>
    <row r="229" spans="4:5">
      <c r="D229" s="360"/>
      <c r="E229" s="44"/>
    </row>
    <row r="230" spans="4:5">
      <c r="D230" s="360"/>
      <c r="E230" s="44"/>
    </row>
    <row r="231" spans="4:5">
      <c r="D231" s="360"/>
      <c r="E231" s="44"/>
    </row>
    <row r="232" spans="4:5">
      <c r="D232" s="360"/>
      <c r="E232" s="44"/>
    </row>
    <row r="233" spans="4:5">
      <c r="D233" s="360"/>
      <c r="E233" s="44"/>
    </row>
    <row r="234" spans="4:5">
      <c r="D234" s="360"/>
      <c r="E234" s="44"/>
    </row>
    <row r="235" spans="4:5">
      <c r="D235" s="360"/>
      <c r="E235" s="44"/>
    </row>
    <row r="236" spans="4:5">
      <c r="D236" s="360"/>
      <c r="E236" s="44"/>
    </row>
    <row r="237" spans="4:5">
      <c r="D237" s="360"/>
      <c r="E237" s="44"/>
    </row>
    <row r="238" spans="4:5">
      <c r="D238" s="360"/>
      <c r="E238" s="44"/>
    </row>
    <row r="239" spans="4:5">
      <c r="D239" s="360"/>
      <c r="E239" s="44"/>
    </row>
    <row r="240" spans="4:5">
      <c r="D240" s="360"/>
      <c r="E240" s="44"/>
    </row>
    <row r="241" spans="4:5">
      <c r="D241" s="360"/>
      <c r="E241" s="44"/>
    </row>
    <row r="242" spans="4:5">
      <c r="D242" s="360"/>
      <c r="E242" s="44"/>
    </row>
    <row r="243" spans="4:5">
      <c r="D243" s="360"/>
      <c r="E243" s="44"/>
    </row>
    <row r="244" spans="4:5">
      <c r="D244" s="360"/>
      <c r="E244" s="44"/>
    </row>
    <row r="245" spans="4:5">
      <c r="D245" s="360"/>
      <c r="E245" s="44"/>
    </row>
    <row r="246" spans="4:5">
      <c r="D246" s="360"/>
      <c r="E246" s="44"/>
    </row>
    <row r="247" spans="4:5">
      <c r="D247" s="360"/>
      <c r="E247" s="44"/>
    </row>
    <row r="248" spans="4:5">
      <c r="D248" s="362"/>
      <c r="E248" s="45"/>
    </row>
    <row r="249" spans="4:5">
      <c r="D249" s="362"/>
      <c r="E249" s="45"/>
    </row>
    <row r="250" spans="4:5">
      <c r="D250" s="362"/>
      <c r="E250" s="45"/>
    </row>
    <row r="251" spans="4:5">
      <c r="D251" s="362"/>
      <c r="E251" s="45"/>
    </row>
    <row r="252" spans="4:5">
      <c r="D252" s="362"/>
      <c r="E252" s="45"/>
    </row>
    <row r="253" spans="4:5">
      <c r="D253" s="362"/>
      <c r="E253" s="45"/>
    </row>
    <row r="254" spans="4:5">
      <c r="D254" s="362"/>
      <c r="E254" s="45"/>
    </row>
    <row r="255" spans="4:5">
      <c r="D255" s="362"/>
      <c r="E255" s="45"/>
    </row>
    <row r="256" spans="4:5">
      <c r="D256" s="362"/>
      <c r="E256" s="45"/>
    </row>
    <row r="257" spans="4:5">
      <c r="D257" s="362"/>
      <c r="E257" s="45"/>
    </row>
    <row r="258" spans="4:5">
      <c r="D258" s="362"/>
      <c r="E258" s="45"/>
    </row>
    <row r="259" spans="4:5">
      <c r="D259" s="362"/>
      <c r="E259" s="45"/>
    </row>
    <row r="260" spans="4:5">
      <c r="D260" s="362"/>
      <c r="E260" s="45"/>
    </row>
    <row r="261" spans="4:5">
      <c r="D261" s="362"/>
      <c r="E261" s="45"/>
    </row>
    <row r="262" spans="4:5">
      <c r="D262" s="362"/>
      <c r="E262" s="45"/>
    </row>
    <row r="263" spans="4:5">
      <c r="D263" s="362"/>
      <c r="E263" s="45"/>
    </row>
    <row r="264" spans="4:5">
      <c r="D264" s="362"/>
      <c r="E264" s="45"/>
    </row>
    <row r="265" spans="4:5">
      <c r="D265" s="362"/>
      <c r="E265" s="45"/>
    </row>
    <row r="266" spans="4:5">
      <c r="D266" s="362"/>
      <c r="E266" s="45"/>
    </row>
    <row r="267" spans="4:5">
      <c r="D267" s="362"/>
      <c r="E267" s="45"/>
    </row>
    <row r="268" spans="4:5">
      <c r="D268" s="362"/>
      <c r="E268" s="45"/>
    </row>
    <row r="269" spans="4:5">
      <c r="D269" s="362"/>
      <c r="E269" s="45"/>
    </row>
    <row r="270" spans="4:5">
      <c r="D270" s="362"/>
      <c r="E270" s="45"/>
    </row>
    <row r="271" spans="4:5">
      <c r="D271" s="362"/>
      <c r="E271" s="45"/>
    </row>
    <row r="272" spans="4:5">
      <c r="D272" s="362"/>
      <c r="E272" s="45"/>
    </row>
    <row r="273" spans="4:5">
      <c r="D273" s="362"/>
      <c r="E273" s="45"/>
    </row>
    <row r="274" spans="4:5">
      <c r="D274" s="362"/>
      <c r="E274" s="45"/>
    </row>
    <row r="275" spans="4:5">
      <c r="D275" s="362"/>
      <c r="E275" s="45"/>
    </row>
    <row r="276" spans="4:5">
      <c r="D276" s="362"/>
      <c r="E276" s="45"/>
    </row>
    <row r="277" spans="4:5">
      <c r="D277" s="362"/>
      <c r="E277" s="45"/>
    </row>
    <row r="278" spans="4:5">
      <c r="D278" s="362"/>
      <c r="E278" s="45"/>
    </row>
    <row r="279" spans="4:5">
      <c r="D279" s="362"/>
      <c r="E279" s="45"/>
    </row>
    <row r="280" spans="4:5">
      <c r="D280" s="362"/>
      <c r="E280" s="45"/>
    </row>
  </sheetData>
  <mergeCells count="16">
    <mergeCell ref="B20:C20"/>
    <mergeCell ref="B32:C32"/>
    <mergeCell ref="B35:C35"/>
    <mergeCell ref="B27:C27"/>
    <mergeCell ref="B29:C29"/>
    <mergeCell ref="B30:C30"/>
    <mergeCell ref="B33:C33"/>
    <mergeCell ref="A1:E1"/>
    <mergeCell ref="A2:E2"/>
    <mergeCell ref="B11:C11"/>
    <mergeCell ref="B17:C17"/>
    <mergeCell ref="B8:C8"/>
    <mergeCell ref="B16:C16"/>
    <mergeCell ref="B13:C13"/>
    <mergeCell ref="B9:C9"/>
    <mergeCell ref="B14:C14"/>
  </mergeCells>
  <phoneticPr fontId="0" type="noConversion"/>
  <conditionalFormatting sqref="E4:E1048576">
    <cfRule type="cellIs" dxfId="1" priority="1" stopIfTrue="1" operator="equal">
      <formula>0</formula>
    </cfRule>
  </conditionalFormatting>
  <pageMargins left="0.98425196850393704" right="0.47244094488188981" top="0.39370078740157483" bottom="0.82677165354330717" header="0.39370078740157483" footer="0.55118110236220474"/>
  <pageSetup paperSize="9" scale="97" orientation="portrait" r:id="rId1"/>
  <headerFooter alignWithMargins="0">
    <oddFooter>&amp;L&amp;"Arial CE,Običajno"&amp;10      &amp;F&amp;R&amp;"Arial CE,Običajno"&amp;10&amp;A stran &amp;P/&amp;N</oddFooter>
  </headerFooter>
  <rowBreaks count="1" manualBreakCount="1">
    <brk id="10"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50"/>
  <sheetViews>
    <sheetView showZeros="0" view="pageBreakPreview" topLeftCell="A25" zoomScale="115" zoomScaleNormal="100" zoomScaleSheetLayoutView="115" workbookViewId="0">
      <selection activeCell="E31" sqref="E31"/>
    </sheetView>
  </sheetViews>
  <sheetFormatPr defaultRowHeight="15"/>
  <cols>
    <col min="1" max="1" width="6.7109375" style="8" customWidth="1"/>
    <col min="2" max="2" width="38.7109375" style="15" customWidth="1"/>
    <col min="3" max="3" width="9.7109375" style="345" customWidth="1"/>
    <col min="4" max="4" width="13.85546875" style="357" customWidth="1"/>
    <col min="5" max="5" width="15.85546875" style="12" customWidth="1"/>
    <col min="6" max="6" width="9.140625" style="5"/>
    <col min="7" max="7" width="8.42578125" style="5" customWidth="1"/>
    <col min="8" max="8" width="9.140625" style="5"/>
    <col min="9" max="9" width="3.85546875" style="5" customWidth="1"/>
    <col min="10" max="10" width="20.7109375" style="5" customWidth="1"/>
    <col min="11" max="11" width="27.42578125" style="5" customWidth="1"/>
    <col min="12" max="12" width="35.7109375" style="5" customWidth="1"/>
    <col min="13" max="16384" width="9.140625" style="5"/>
  </cols>
  <sheetData>
    <row r="1" spans="1:5" customFormat="1" ht="17.25" customHeight="1">
      <c r="A1" s="313" t="s">
        <v>64</v>
      </c>
      <c r="B1" s="314"/>
      <c r="C1" s="314"/>
      <c r="D1" s="314"/>
      <c r="E1" s="320"/>
    </row>
    <row r="2" spans="1:5" customFormat="1" ht="18" customHeight="1">
      <c r="A2" s="315" t="s">
        <v>65</v>
      </c>
      <c r="B2" s="316"/>
      <c r="C2" s="316"/>
      <c r="D2" s="316"/>
      <c r="E2" s="321"/>
    </row>
    <row r="3" spans="1:5" s="63" customFormat="1">
      <c r="A3" s="62" t="s">
        <v>37</v>
      </c>
      <c r="B3" s="35"/>
      <c r="C3" s="341"/>
      <c r="D3" s="342"/>
      <c r="E3" s="64"/>
    </row>
    <row r="4" spans="1:5" ht="14.25">
      <c r="A4" s="6" t="s">
        <v>19</v>
      </c>
      <c r="B4" s="10" t="s">
        <v>20</v>
      </c>
      <c r="C4" s="343" t="s">
        <v>21</v>
      </c>
      <c r="D4" s="344" t="s">
        <v>22</v>
      </c>
      <c r="E4" s="17" t="s">
        <v>23</v>
      </c>
    </row>
    <row r="5" spans="1:5" ht="8.25" customHeight="1">
      <c r="B5" s="13"/>
      <c r="D5" s="346"/>
      <c r="E5" s="48"/>
    </row>
    <row r="6" spans="1:5" s="56" customFormat="1" ht="23.25" customHeight="1">
      <c r="A6" s="53" t="s">
        <v>44</v>
      </c>
      <c r="B6" s="54" t="s">
        <v>45</v>
      </c>
      <c r="C6" s="347"/>
      <c r="D6" s="348"/>
      <c r="E6" s="55"/>
    </row>
    <row r="7" spans="1:5">
      <c r="A7" s="7"/>
      <c r="B7" s="19"/>
      <c r="C7" s="349"/>
      <c r="D7" s="346"/>
      <c r="E7" s="48"/>
    </row>
    <row r="8" spans="1:5" ht="15.75" customHeight="1">
      <c r="A8" s="8" t="s">
        <v>49</v>
      </c>
      <c r="B8" s="335" t="s">
        <v>18</v>
      </c>
      <c r="C8" s="335"/>
      <c r="D8" s="346"/>
      <c r="E8" s="48"/>
    </row>
    <row r="9" spans="1:5">
      <c r="B9" s="323" t="s">
        <v>31</v>
      </c>
      <c r="C9" s="323"/>
      <c r="D9" s="346"/>
      <c r="E9" s="48"/>
    </row>
    <row r="10" spans="1:5" ht="110.25" customHeight="1">
      <c r="B10" s="323" t="s">
        <v>24</v>
      </c>
      <c r="C10" s="323"/>
      <c r="D10" s="346"/>
      <c r="E10" s="48"/>
    </row>
    <row r="11" spans="1:5">
      <c r="B11" s="323" t="s">
        <v>32</v>
      </c>
      <c r="C11" s="323"/>
      <c r="D11" s="346"/>
      <c r="E11" s="48"/>
    </row>
    <row r="12" spans="1:5" ht="93" customHeight="1">
      <c r="B12" s="323" t="s">
        <v>5</v>
      </c>
      <c r="C12" s="323"/>
      <c r="D12" s="346"/>
      <c r="E12" s="48"/>
    </row>
    <row r="13" spans="1:5" ht="15" customHeight="1">
      <c r="B13" s="323" t="s">
        <v>33</v>
      </c>
      <c r="C13" s="323"/>
      <c r="D13" s="346"/>
      <c r="E13" s="48"/>
    </row>
    <row r="14" spans="1:5" ht="93" customHeight="1">
      <c r="B14" s="323" t="s">
        <v>50</v>
      </c>
      <c r="C14" s="323"/>
      <c r="D14" s="346"/>
      <c r="E14" s="48"/>
    </row>
    <row r="15" spans="1:5" ht="15.75" customHeight="1">
      <c r="B15" s="323" t="s">
        <v>34</v>
      </c>
      <c r="C15" s="323"/>
      <c r="D15" s="346"/>
      <c r="E15" s="48"/>
    </row>
    <row r="16" spans="1:5" ht="51" customHeight="1">
      <c r="B16" s="323" t="s">
        <v>6</v>
      </c>
      <c r="C16" s="323"/>
      <c r="D16" s="346"/>
      <c r="E16" s="48"/>
    </row>
    <row r="17" spans="1:5">
      <c r="B17" s="323"/>
      <c r="C17" s="323"/>
      <c r="D17" s="346"/>
      <c r="E17" s="48"/>
    </row>
    <row r="18" spans="1:5" ht="137.25" customHeight="1">
      <c r="A18" s="8">
        <v>5.01</v>
      </c>
      <c r="B18" s="333" t="s">
        <v>88</v>
      </c>
      <c r="C18" s="323"/>
      <c r="D18" s="346"/>
      <c r="E18" s="44">
        <f t="shared" ref="E18:E23" si="0">ROUND(C18*D18,2)</f>
        <v>0</v>
      </c>
    </row>
    <row r="19" spans="1:5" ht="16.5">
      <c r="B19" s="15" t="s">
        <v>4</v>
      </c>
      <c r="C19" s="345">
        <v>33</v>
      </c>
      <c r="D19" s="346"/>
      <c r="E19" s="44">
        <f t="shared" si="0"/>
        <v>0</v>
      </c>
    </row>
    <row r="20" spans="1:5">
      <c r="B20" s="329"/>
      <c r="C20" s="329"/>
      <c r="D20" s="350"/>
      <c r="E20" s="44">
        <f t="shared" si="0"/>
        <v>0</v>
      </c>
    </row>
    <row r="21" spans="1:5" ht="128.25" customHeight="1">
      <c r="A21" s="8">
        <f>A18+0.01</f>
        <v>5.0199999999999996</v>
      </c>
      <c r="B21" s="333" t="s">
        <v>82</v>
      </c>
      <c r="C21" s="323"/>
      <c r="D21" s="346"/>
      <c r="E21" s="44">
        <f>ROUND(C21*D21,2)</f>
        <v>0</v>
      </c>
    </row>
    <row r="22" spans="1:5" ht="16.5">
      <c r="B22" s="15" t="s">
        <v>4</v>
      </c>
      <c r="C22" s="345">
        <v>46</v>
      </c>
      <c r="D22" s="346"/>
      <c r="E22" s="44">
        <f>ROUND(C22*D22,2)</f>
        <v>0</v>
      </c>
    </row>
    <row r="23" spans="1:5">
      <c r="B23" s="323"/>
      <c r="C23" s="323"/>
      <c r="D23" s="346"/>
      <c r="E23" s="44">
        <f t="shared" si="0"/>
        <v>0</v>
      </c>
    </row>
    <row r="24" spans="1:5" ht="15" customHeight="1" thickBot="1">
      <c r="A24" s="7"/>
      <c r="B24" s="16" t="s">
        <v>36</v>
      </c>
      <c r="C24" s="351"/>
      <c r="D24" s="352"/>
      <c r="E24" s="49">
        <f>SUM(E18:E23)</f>
        <v>0</v>
      </c>
    </row>
    <row r="25" spans="1:5" ht="15" customHeight="1" thickTop="1">
      <c r="A25" s="7"/>
      <c r="B25" s="66"/>
      <c r="C25" s="353"/>
      <c r="D25" s="346"/>
      <c r="E25" s="48"/>
    </row>
    <row r="26" spans="1:5">
      <c r="A26" s="8" t="s">
        <v>11</v>
      </c>
      <c r="B26" s="335" t="s">
        <v>16</v>
      </c>
      <c r="C26" s="335"/>
      <c r="D26" s="346"/>
      <c r="E26" s="48"/>
    </row>
    <row r="27" spans="1:5">
      <c r="B27" s="323"/>
      <c r="C27" s="323"/>
      <c r="D27" s="346"/>
      <c r="E27" s="48"/>
    </row>
    <row r="28" spans="1:5" ht="74.25" customHeight="1">
      <c r="A28" s="8">
        <v>6.01</v>
      </c>
      <c r="B28" s="323" t="s">
        <v>68</v>
      </c>
      <c r="C28" s="323"/>
      <c r="D28" s="346"/>
      <c r="E28" s="48"/>
    </row>
    <row r="29" spans="1:5" ht="16.5">
      <c r="B29" s="15" t="s">
        <v>4</v>
      </c>
      <c r="C29" s="345">
        <v>80</v>
      </c>
      <c r="D29" s="346"/>
      <c r="E29" s="44">
        <f t="shared" ref="E29:E30" si="1">ROUND(C29*D29,2)</f>
        <v>0</v>
      </c>
    </row>
    <row r="30" spans="1:5">
      <c r="B30" s="329"/>
      <c r="C30" s="329"/>
      <c r="D30" s="350"/>
      <c r="E30" s="44">
        <f t="shared" si="1"/>
        <v>0</v>
      </c>
    </row>
    <row r="31" spans="1:5" ht="56.25" customHeight="1">
      <c r="A31" s="8">
        <f>A28+0.01</f>
        <v>6.02</v>
      </c>
      <c r="B31" s="323" t="s">
        <v>69</v>
      </c>
      <c r="C31" s="323"/>
      <c r="D31" s="346"/>
      <c r="E31" s="48"/>
    </row>
    <row r="32" spans="1:5" ht="16.5">
      <c r="B32" s="15" t="s">
        <v>4</v>
      </c>
      <c r="C32" s="345">
        <v>62</v>
      </c>
      <c r="D32" s="346"/>
      <c r="E32" s="44">
        <f t="shared" ref="E32:E33" si="2">ROUND(C32*D32,2)</f>
        <v>0</v>
      </c>
    </row>
    <row r="33" spans="1:11">
      <c r="B33" s="329"/>
      <c r="C33" s="329"/>
      <c r="D33" s="350"/>
      <c r="E33" s="44">
        <f t="shared" si="2"/>
        <v>0</v>
      </c>
    </row>
    <row r="34" spans="1:11" ht="15.75" thickBot="1">
      <c r="A34" s="7"/>
      <c r="B34" s="330" t="s">
        <v>35</v>
      </c>
      <c r="C34" s="330"/>
      <c r="D34" s="352"/>
      <c r="E34" s="49">
        <f>SUM(E28:E33)</f>
        <v>0</v>
      </c>
    </row>
    <row r="35" spans="1:11">
      <c r="A35" s="7"/>
      <c r="B35" s="19"/>
      <c r="C35" s="354"/>
      <c r="D35" s="346"/>
      <c r="E35" s="51"/>
    </row>
    <row r="36" spans="1:11">
      <c r="A36" s="8" t="s">
        <v>15</v>
      </c>
      <c r="B36" s="335" t="s">
        <v>51</v>
      </c>
      <c r="C36" s="335"/>
      <c r="D36" s="346"/>
      <c r="E36" s="48"/>
    </row>
    <row r="37" spans="1:11" ht="16.5" customHeight="1">
      <c r="B37" s="323"/>
      <c r="C37" s="323"/>
      <c r="D37" s="346"/>
      <c r="E37" s="48"/>
      <c r="J37" s="334"/>
      <c r="K37" s="334"/>
    </row>
    <row r="38" spans="1:11" ht="331.5" customHeight="1">
      <c r="A38" s="8">
        <v>7.01</v>
      </c>
      <c r="B38" s="332" t="s">
        <v>83</v>
      </c>
      <c r="C38" s="323"/>
      <c r="D38" s="346"/>
      <c r="E38" s="48"/>
    </row>
    <row r="39" spans="1:11">
      <c r="B39" s="15" t="s">
        <v>27</v>
      </c>
      <c r="C39" s="345">
        <v>1</v>
      </c>
      <c r="D39" s="346"/>
      <c r="E39" s="44">
        <f>ROUND(C39*D39,2)</f>
        <v>0</v>
      </c>
    </row>
    <row r="40" spans="1:11">
      <c r="D40" s="346"/>
      <c r="E40" s="44"/>
    </row>
    <row r="41" spans="1:11" ht="332.25" customHeight="1">
      <c r="A41" s="8">
        <f>A38+0.01</f>
        <v>7.02</v>
      </c>
      <c r="B41" s="332" t="s">
        <v>84</v>
      </c>
      <c r="C41" s="323"/>
      <c r="D41" s="346"/>
      <c r="E41" s="48"/>
    </row>
    <row r="42" spans="1:11">
      <c r="B42" s="15" t="s">
        <v>27</v>
      </c>
      <c r="C42" s="345">
        <v>1</v>
      </c>
      <c r="D42" s="346"/>
      <c r="E42" s="44">
        <f>ROUND(C42*D42,2)</f>
        <v>0</v>
      </c>
    </row>
    <row r="43" spans="1:11">
      <c r="D43" s="346"/>
      <c r="E43" s="44"/>
    </row>
    <row r="44" spans="1:11" ht="15.75" thickBot="1">
      <c r="A44" s="7"/>
      <c r="B44" s="330" t="s">
        <v>52</v>
      </c>
      <c r="C44" s="330"/>
      <c r="D44" s="352"/>
      <c r="E44" s="49">
        <f>SUM(E38:E43)</f>
        <v>0</v>
      </c>
    </row>
    <row r="45" spans="1:11" ht="15.75" thickTop="1">
      <c r="A45" s="7"/>
      <c r="B45" s="19"/>
      <c r="C45" s="354"/>
      <c r="D45" s="346"/>
      <c r="E45" s="51"/>
    </row>
    <row r="46" spans="1:11">
      <c r="A46" s="7" t="s">
        <v>17</v>
      </c>
      <c r="B46" s="58" t="s">
        <v>53</v>
      </c>
      <c r="C46" s="354"/>
      <c r="D46" s="346"/>
      <c r="E46" s="50"/>
    </row>
    <row r="47" spans="1:11">
      <c r="A47" s="7"/>
      <c r="B47" s="19"/>
      <c r="C47" s="354"/>
      <c r="D47" s="346"/>
      <c r="E47" s="50"/>
    </row>
    <row r="48" spans="1:11">
      <c r="A48" s="7"/>
      <c r="B48" s="19"/>
      <c r="C48" s="355"/>
      <c r="D48" s="356"/>
      <c r="E48" s="60"/>
    </row>
    <row r="49" spans="1:5" ht="56.25" customHeight="1">
      <c r="A49" s="7">
        <f>8.01</f>
        <v>8.01</v>
      </c>
      <c r="B49" s="331" t="s">
        <v>85</v>
      </c>
      <c r="C49" s="331"/>
      <c r="D49" s="346"/>
      <c r="E49" s="50"/>
    </row>
    <row r="50" spans="1:5">
      <c r="A50" s="7"/>
      <c r="B50" s="15" t="s">
        <v>66</v>
      </c>
      <c r="C50" s="355">
        <v>20</v>
      </c>
      <c r="D50" s="356"/>
      <c r="E50" s="59">
        <f>ROUND(C50*D50,2)</f>
        <v>0</v>
      </c>
    </row>
    <row r="51" spans="1:5">
      <c r="A51" s="7"/>
      <c r="B51" s="19"/>
      <c r="C51" s="355"/>
      <c r="D51" s="356"/>
      <c r="E51" s="60"/>
    </row>
    <row r="52" spans="1:5">
      <c r="A52" s="7"/>
      <c r="B52" s="19"/>
      <c r="C52" s="355"/>
      <c r="D52" s="356"/>
      <c r="E52" s="60"/>
    </row>
    <row r="53" spans="1:5" ht="15.75" thickBot="1">
      <c r="A53" s="7"/>
      <c r="B53" s="330" t="s">
        <v>54</v>
      </c>
      <c r="C53" s="330"/>
      <c r="D53" s="352"/>
      <c r="E53" s="49">
        <f>SUM(E48:E52)</f>
        <v>0</v>
      </c>
    </row>
    <row r="54" spans="1:5" ht="15.75" thickTop="1">
      <c r="A54" s="7"/>
      <c r="B54" s="19"/>
      <c r="C54" s="354"/>
      <c r="D54" s="346"/>
      <c r="E54" s="50"/>
    </row>
    <row r="55" spans="1:5">
      <c r="A55" s="7"/>
      <c r="B55" s="19"/>
      <c r="C55" s="354"/>
      <c r="D55" s="346"/>
      <c r="E55" s="44">
        <f>ROUND(C55*D55,2)</f>
        <v>0</v>
      </c>
    </row>
    <row r="56" spans="1:5" ht="15.75" thickBot="1">
      <c r="A56" s="7"/>
      <c r="B56" s="330" t="s">
        <v>63</v>
      </c>
      <c r="C56" s="330"/>
      <c r="D56" s="352"/>
      <c r="E56" s="49">
        <f>SUM(E6:E55)/2</f>
        <v>0</v>
      </c>
    </row>
    <row r="57" spans="1:5" ht="15.75" thickTop="1">
      <c r="D57" s="346"/>
      <c r="E57" s="48"/>
    </row>
    <row r="58" spans="1:5">
      <c r="D58" s="346"/>
      <c r="E58" s="48"/>
    </row>
    <row r="59" spans="1:5">
      <c r="D59" s="346"/>
      <c r="E59" s="48"/>
    </row>
    <row r="60" spans="1:5">
      <c r="D60" s="346"/>
      <c r="E60" s="48"/>
    </row>
    <row r="61" spans="1:5">
      <c r="D61" s="346"/>
      <c r="E61" s="48"/>
    </row>
    <row r="62" spans="1:5">
      <c r="D62" s="346"/>
      <c r="E62" s="48"/>
    </row>
    <row r="63" spans="1:5">
      <c r="D63" s="346"/>
      <c r="E63" s="48"/>
    </row>
    <row r="64" spans="1:5">
      <c r="D64" s="346"/>
      <c r="E64" s="48"/>
    </row>
    <row r="65" spans="4:5">
      <c r="D65" s="346"/>
      <c r="E65" s="48"/>
    </row>
    <row r="66" spans="4:5">
      <c r="D66" s="346"/>
      <c r="E66" s="48"/>
    </row>
    <row r="67" spans="4:5">
      <c r="D67" s="346"/>
      <c r="E67" s="48"/>
    </row>
    <row r="68" spans="4:5">
      <c r="D68" s="346"/>
      <c r="E68" s="48"/>
    </row>
    <row r="69" spans="4:5">
      <c r="D69" s="346"/>
      <c r="E69" s="48"/>
    </row>
    <row r="70" spans="4:5">
      <c r="D70" s="346"/>
      <c r="E70" s="48"/>
    </row>
    <row r="71" spans="4:5">
      <c r="D71" s="346"/>
      <c r="E71" s="48"/>
    </row>
    <row r="72" spans="4:5">
      <c r="D72" s="346"/>
      <c r="E72" s="48"/>
    </row>
    <row r="73" spans="4:5">
      <c r="D73" s="346"/>
      <c r="E73" s="48"/>
    </row>
    <row r="74" spans="4:5">
      <c r="D74" s="346"/>
      <c r="E74" s="48"/>
    </row>
    <row r="75" spans="4:5">
      <c r="D75" s="346"/>
      <c r="E75" s="48"/>
    </row>
    <row r="76" spans="4:5">
      <c r="D76" s="346"/>
      <c r="E76" s="48"/>
    </row>
    <row r="77" spans="4:5">
      <c r="D77" s="346"/>
      <c r="E77" s="48"/>
    </row>
    <row r="78" spans="4:5">
      <c r="D78" s="346"/>
      <c r="E78" s="48"/>
    </row>
    <row r="79" spans="4:5">
      <c r="D79" s="346"/>
      <c r="E79" s="48"/>
    </row>
    <row r="80" spans="4:5">
      <c r="D80" s="346"/>
      <c r="E80" s="48"/>
    </row>
    <row r="81" spans="4:5">
      <c r="D81" s="346"/>
      <c r="E81" s="48"/>
    </row>
    <row r="82" spans="4:5">
      <c r="D82" s="346"/>
      <c r="E82" s="48"/>
    </row>
    <row r="83" spans="4:5">
      <c r="D83" s="346"/>
      <c r="E83" s="48"/>
    </row>
    <row r="84" spans="4:5">
      <c r="D84" s="346"/>
      <c r="E84" s="48"/>
    </row>
    <row r="85" spans="4:5">
      <c r="D85" s="346"/>
      <c r="E85" s="48"/>
    </row>
    <row r="86" spans="4:5">
      <c r="D86" s="346"/>
      <c r="E86" s="48"/>
    </row>
    <row r="87" spans="4:5">
      <c r="D87" s="346"/>
      <c r="E87" s="48"/>
    </row>
    <row r="88" spans="4:5">
      <c r="D88" s="346"/>
      <c r="E88" s="48"/>
    </row>
    <row r="89" spans="4:5">
      <c r="D89" s="346"/>
      <c r="E89" s="48"/>
    </row>
    <row r="90" spans="4:5">
      <c r="D90" s="346"/>
      <c r="E90" s="48"/>
    </row>
    <row r="91" spans="4:5">
      <c r="D91" s="346"/>
      <c r="E91" s="48"/>
    </row>
    <row r="92" spans="4:5">
      <c r="D92" s="346"/>
      <c r="E92" s="48"/>
    </row>
    <row r="93" spans="4:5">
      <c r="D93" s="346"/>
      <c r="E93" s="48"/>
    </row>
    <row r="94" spans="4:5">
      <c r="D94" s="346"/>
      <c r="E94" s="48"/>
    </row>
    <row r="95" spans="4:5">
      <c r="D95" s="346"/>
      <c r="E95" s="48"/>
    </row>
    <row r="96" spans="4:5">
      <c r="D96" s="346"/>
      <c r="E96" s="48"/>
    </row>
    <row r="97" spans="4:5">
      <c r="D97" s="346"/>
      <c r="E97" s="48"/>
    </row>
    <row r="98" spans="4:5">
      <c r="D98" s="346"/>
      <c r="E98" s="48"/>
    </row>
    <row r="99" spans="4:5">
      <c r="D99" s="346"/>
      <c r="E99" s="48"/>
    </row>
    <row r="100" spans="4:5">
      <c r="D100" s="346"/>
      <c r="E100" s="48"/>
    </row>
    <row r="101" spans="4:5">
      <c r="D101" s="346"/>
      <c r="E101" s="48"/>
    </row>
    <row r="102" spans="4:5">
      <c r="D102" s="346"/>
      <c r="E102" s="48"/>
    </row>
    <row r="103" spans="4:5">
      <c r="D103" s="346"/>
      <c r="E103" s="48"/>
    </row>
    <row r="104" spans="4:5">
      <c r="D104" s="346"/>
      <c r="E104" s="48"/>
    </row>
    <row r="105" spans="4:5">
      <c r="D105" s="346"/>
      <c r="E105" s="48"/>
    </row>
    <row r="106" spans="4:5">
      <c r="D106" s="346"/>
      <c r="E106" s="48"/>
    </row>
    <row r="107" spans="4:5">
      <c r="D107" s="346"/>
      <c r="E107" s="48"/>
    </row>
    <row r="108" spans="4:5">
      <c r="D108" s="346"/>
      <c r="E108" s="48"/>
    </row>
    <row r="109" spans="4:5">
      <c r="D109" s="346"/>
      <c r="E109" s="48"/>
    </row>
    <row r="110" spans="4:5">
      <c r="D110" s="346"/>
      <c r="E110" s="48"/>
    </row>
    <row r="111" spans="4:5">
      <c r="D111" s="346"/>
      <c r="E111" s="48"/>
    </row>
    <row r="112" spans="4:5">
      <c r="D112" s="346"/>
      <c r="E112" s="48"/>
    </row>
    <row r="113" spans="4:5">
      <c r="D113" s="346"/>
      <c r="E113" s="48"/>
    </row>
    <row r="114" spans="4:5">
      <c r="D114" s="346"/>
      <c r="E114" s="48"/>
    </row>
    <row r="115" spans="4:5">
      <c r="D115" s="346"/>
      <c r="E115" s="48"/>
    </row>
    <row r="116" spans="4:5">
      <c r="D116" s="346"/>
      <c r="E116" s="48"/>
    </row>
    <row r="117" spans="4:5">
      <c r="D117" s="346"/>
      <c r="E117" s="48"/>
    </row>
    <row r="118" spans="4:5">
      <c r="D118" s="346"/>
      <c r="E118" s="48"/>
    </row>
    <row r="119" spans="4:5">
      <c r="D119" s="346"/>
      <c r="E119" s="48"/>
    </row>
    <row r="120" spans="4:5">
      <c r="D120" s="346"/>
      <c r="E120" s="48"/>
    </row>
    <row r="121" spans="4:5">
      <c r="D121" s="346"/>
      <c r="E121" s="48"/>
    </row>
    <row r="122" spans="4:5">
      <c r="D122" s="346"/>
      <c r="E122" s="48"/>
    </row>
    <row r="123" spans="4:5">
      <c r="D123" s="346"/>
      <c r="E123" s="48"/>
    </row>
    <row r="124" spans="4:5">
      <c r="D124" s="346"/>
      <c r="E124" s="48"/>
    </row>
    <row r="125" spans="4:5">
      <c r="D125" s="346"/>
      <c r="E125" s="48"/>
    </row>
    <row r="126" spans="4:5">
      <c r="D126" s="346"/>
      <c r="E126" s="48"/>
    </row>
    <row r="127" spans="4:5">
      <c r="D127" s="346"/>
      <c r="E127" s="48"/>
    </row>
    <row r="128" spans="4:5">
      <c r="D128" s="346"/>
      <c r="E128" s="48"/>
    </row>
    <row r="129" spans="4:5">
      <c r="D129" s="346"/>
      <c r="E129" s="48"/>
    </row>
    <row r="130" spans="4:5">
      <c r="D130" s="346"/>
      <c r="E130" s="48"/>
    </row>
    <row r="131" spans="4:5">
      <c r="D131" s="346"/>
      <c r="E131" s="48"/>
    </row>
    <row r="132" spans="4:5">
      <c r="D132" s="346"/>
      <c r="E132" s="48"/>
    </row>
    <row r="133" spans="4:5">
      <c r="D133" s="346"/>
      <c r="E133" s="48"/>
    </row>
    <row r="134" spans="4:5">
      <c r="D134" s="346"/>
      <c r="E134" s="48"/>
    </row>
    <row r="135" spans="4:5">
      <c r="D135" s="346"/>
      <c r="E135" s="48"/>
    </row>
    <row r="136" spans="4:5">
      <c r="D136" s="346"/>
      <c r="E136" s="48"/>
    </row>
    <row r="137" spans="4:5">
      <c r="D137" s="346"/>
      <c r="E137" s="48"/>
    </row>
    <row r="138" spans="4:5">
      <c r="D138" s="346"/>
      <c r="E138" s="48"/>
    </row>
    <row r="139" spans="4:5">
      <c r="D139" s="346"/>
      <c r="E139" s="48"/>
    </row>
    <row r="140" spans="4:5">
      <c r="D140" s="346"/>
      <c r="E140" s="48"/>
    </row>
    <row r="141" spans="4:5">
      <c r="D141" s="346"/>
      <c r="E141" s="48"/>
    </row>
    <row r="142" spans="4:5">
      <c r="D142" s="346"/>
      <c r="E142" s="48"/>
    </row>
    <row r="143" spans="4:5">
      <c r="D143" s="346"/>
      <c r="E143" s="48"/>
    </row>
    <row r="144" spans="4:5">
      <c r="D144" s="346"/>
      <c r="E144" s="48"/>
    </row>
    <row r="145" spans="4:5">
      <c r="D145" s="346"/>
      <c r="E145" s="48"/>
    </row>
    <row r="146" spans="4:5">
      <c r="D146" s="346"/>
      <c r="E146" s="48"/>
    </row>
    <row r="147" spans="4:5">
      <c r="D147" s="346"/>
      <c r="E147" s="48"/>
    </row>
    <row r="148" spans="4:5">
      <c r="D148" s="346"/>
      <c r="E148" s="48"/>
    </row>
    <row r="149" spans="4:5">
      <c r="D149" s="346"/>
      <c r="E149" s="48"/>
    </row>
    <row r="150" spans="4:5">
      <c r="D150" s="346"/>
      <c r="E150" s="48"/>
    </row>
    <row r="151" spans="4:5">
      <c r="D151" s="346"/>
      <c r="E151" s="48"/>
    </row>
    <row r="152" spans="4:5">
      <c r="D152" s="346"/>
      <c r="E152" s="48"/>
    </row>
    <row r="153" spans="4:5">
      <c r="D153" s="346"/>
      <c r="E153" s="48"/>
    </row>
    <row r="154" spans="4:5">
      <c r="D154" s="346"/>
      <c r="E154" s="48"/>
    </row>
    <row r="155" spans="4:5">
      <c r="D155" s="346"/>
      <c r="E155" s="48"/>
    </row>
    <row r="156" spans="4:5">
      <c r="D156" s="346"/>
      <c r="E156" s="48"/>
    </row>
    <row r="157" spans="4:5">
      <c r="D157" s="346"/>
      <c r="E157" s="48"/>
    </row>
    <row r="158" spans="4:5">
      <c r="D158" s="346"/>
      <c r="E158" s="48"/>
    </row>
    <row r="159" spans="4:5">
      <c r="D159" s="346"/>
      <c r="E159" s="48"/>
    </row>
    <row r="160" spans="4:5">
      <c r="D160" s="346"/>
      <c r="E160" s="48"/>
    </row>
    <row r="161" spans="4:5">
      <c r="D161" s="346"/>
      <c r="E161" s="48"/>
    </row>
    <row r="162" spans="4:5">
      <c r="D162" s="346"/>
      <c r="E162" s="48"/>
    </row>
    <row r="163" spans="4:5">
      <c r="D163" s="346"/>
      <c r="E163" s="48"/>
    </row>
    <row r="164" spans="4:5">
      <c r="D164" s="346"/>
      <c r="E164" s="48"/>
    </row>
    <row r="165" spans="4:5">
      <c r="D165" s="346"/>
      <c r="E165" s="48"/>
    </row>
    <row r="166" spans="4:5">
      <c r="D166" s="346"/>
      <c r="E166" s="48"/>
    </row>
    <row r="167" spans="4:5">
      <c r="D167" s="346"/>
      <c r="E167" s="48"/>
    </row>
    <row r="168" spans="4:5">
      <c r="D168" s="346"/>
      <c r="E168" s="48"/>
    </row>
    <row r="169" spans="4:5">
      <c r="D169" s="346"/>
      <c r="E169" s="48"/>
    </row>
    <row r="170" spans="4:5">
      <c r="D170" s="346"/>
      <c r="E170" s="48"/>
    </row>
    <row r="171" spans="4:5">
      <c r="D171" s="346"/>
      <c r="E171" s="48"/>
    </row>
    <row r="172" spans="4:5">
      <c r="D172" s="346"/>
      <c r="E172" s="48"/>
    </row>
    <row r="173" spans="4:5">
      <c r="D173" s="346"/>
      <c r="E173" s="48"/>
    </row>
    <row r="174" spans="4:5">
      <c r="D174" s="346"/>
      <c r="E174" s="48"/>
    </row>
    <row r="175" spans="4:5">
      <c r="D175" s="346"/>
      <c r="E175" s="48"/>
    </row>
    <row r="176" spans="4:5">
      <c r="D176" s="346"/>
      <c r="E176" s="48"/>
    </row>
    <row r="177" spans="4:5">
      <c r="D177" s="346"/>
      <c r="E177" s="48"/>
    </row>
    <row r="178" spans="4:5">
      <c r="D178" s="346"/>
      <c r="E178" s="48"/>
    </row>
    <row r="179" spans="4:5">
      <c r="D179" s="346"/>
      <c r="E179" s="48"/>
    </row>
    <row r="180" spans="4:5">
      <c r="D180" s="346"/>
      <c r="E180" s="48"/>
    </row>
    <row r="181" spans="4:5">
      <c r="D181" s="346"/>
      <c r="E181" s="48"/>
    </row>
    <row r="182" spans="4:5">
      <c r="D182" s="346"/>
      <c r="E182" s="48"/>
    </row>
    <row r="183" spans="4:5">
      <c r="D183" s="346"/>
      <c r="E183" s="48"/>
    </row>
    <row r="184" spans="4:5">
      <c r="D184" s="346"/>
      <c r="E184" s="48"/>
    </row>
    <row r="185" spans="4:5">
      <c r="D185" s="346"/>
      <c r="E185" s="48"/>
    </row>
    <row r="186" spans="4:5">
      <c r="D186" s="346"/>
      <c r="E186" s="48"/>
    </row>
    <row r="187" spans="4:5">
      <c r="D187" s="346"/>
      <c r="E187" s="48"/>
    </row>
    <row r="188" spans="4:5">
      <c r="D188" s="346"/>
      <c r="E188" s="48"/>
    </row>
    <row r="189" spans="4:5">
      <c r="D189" s="346"/>
      <c r="E189" s="48"/>
    </row>
    <row r="190" spans="4:5">
      <c r="D190" s="346"/>
      <c r="E190" s="48"/>
    </row>
    <row r="191" spans="4:5">
      <c r="D191" s="346"/>
      <c r="E191" s="48"/>
    </row>
    <row r="192" spans="4:5">
      <c r="D192" s="346"/>
      <c r="E192" s="48"/>
    </row>
    <row r="193" spans="4:5">
      <c r="D193" s="346"/>
      <c r="E193" s="48"/>
    </row>
    <row r="194" spans="4:5">
      <c r="D194" s="346"/>
      <c r="E194" s="48"/>
    </row>
    <row r="195" spans="4:5">
      <c r="D195" s="346"/>
      <c r="E195" s="48"/>
    </row>
    <row r="196" spans="4:5">
      <c r="D196" s="346"/>
      <c r="E196" s="48"/>
    </row>
    <row r="197" spans="4:5">
      <c r="D197" s="346"/>
      <c r="E197" s="48"/>
    </row>
    <row r="198" spans="4:5">
      <c r="D198" s="346"/>
      <c r="E198" s="48"/>
    </row>
    <row r="199" spans="4:5">
      <c r="D199" s="346"/>
      <c r="E199" s="48"/>
    </row>
    <row r="200" spans="4:5">
      <c r="D200" s="346"/>
      <c r="E200" s="48"/>
    </row>
    <row r="201" spans="4:5">
      <c r="D201" s="346"/>
      <c r="E201" s="48"/>
    </row>
    <row r="202" spans="4:5">
      <c r="D202" s="346"/>
      <c r="E202" s="48"/>
    </row>
    <row r="203" spans="4:5">
      <c r="D203" s="346"/>
      <c r="E203" s="48"/>
    </row>
    <row r="204" spans="4:5">
      <c r="D204" s="346"/>
      <c r="E204" s="48"/>
    </row>
    <row r="205" spans="4:5">
      <c r="D205" s="346"/>
      <c r="E205" s="48"/>
    </row>
    <row r="206" spans="4:5">
      <c r="D206" s="346"/>
      <c r="E206" s="48"/>
    </row>
    <row r="207" spans="4:5">
      <c r="D207" s="346"/>
      <c r="E207" s="48"/>
    </row>
    <row r="208" spans="4:5">
      <c r="D208" s="346"/>
      <c r="E208" s="48"/>
    </row>
    <row r="209" spans="4:5">
      <c r="D209" s="346"/>
      <c r="E209" s="48"/>
    </row>
    <row r="210" spans="4:5">
      <c r="D210" s="346"/>
      <c r="E210" s="48"/>
    </row>
    <row r="211" spans="4:5">
      <c r="D211" s="346"/>
      <c r="E211" s="48"/>
    </row>
    <row r="212" spans="4:5">
      <c r="D212" s="346"/>
      <c r="E212" s="48"/>
    </row>
    <row r="213" spans="4:5">
      <c r="D213" s="346"/>
      <c r="E213" s="48"/>
    </row>
    <row r="214" spans="4:5">
      <c r="D214" s="346"/>
      <c r="E214" s="48"/>
    </row>
    <row r="215" spans="4:5">
      <c r="D215" s="346"/>
      <c r="E215" s="48"/>
    </row>
    <row r="216" spans="4:5">
      <c r="D216" s="346"/>
      <c r="E216" s="48"/>
    </row>
    <row r="217" spans="4:5">
      <c r="D217" s="346"/>
      <c r="E217" s="48"/>
    </row>
    <row r="218" spans="4:5">
      <c r="D218" s="346"/>
      <c r="E218" s="48"/>
    </row>
    <row r="219" spans="4:5">
      <c r="D219" s="346"/>
      <c r="E219" s="48"/>
    </row>
    <row r="220" spans="4:5">
      <c r="D220" s="346"/>
      <c r="E220" s="48"/>
    </row>
    <row r="221" spans="4:5">
      <c r="D221" s="346"/>
      <c r="E221" s="48"/>
    </row>
    <row r="222" spans="4:5">
      <c r="D222" s="346"/>
      <c r="E222" s="48"/>
    </row>
    <row r="223" spans="4:5">
      <c r="D223" s="346"/>
      <c r="E223" s="48"/>
    </row>
    <row r="224" spans="4:5">
      <c r="D224" s="346"/>
      <c r="E224" s="48"/>
    </row>
    <row r="225" spans="4:5">
      <c r="D225" s="346"/>
      <c r="E225" s="48"/>
    </row>
    <row r="226" spans="4:5">
      <c r="D226" s="346"/>
      <c r="E226" s="48"/>
    </row>
    <row r="227" spans="4:5">
      <c r="D227" s="346"/>
      <c r="E227" s="48"/>
    </row>
    <row r="228" spans="4:5">
      <c r="D228" s="346"/>
      <c r="E228" s="48"/>
    </row>
    <row r="229" spans="4:5">
      <c r="D229" s="346"/>
      <c r="E229" s="48"/>
    </row>
    <row r="230" spans="4:5">
      <c r="D230" s="346"/>
      <c r="E230" s="48"/>
    </row>
    <row r="231" spans="4:5">
      <c r="D231" s="346"/>
      <c r="E231" s="48"/>
    </row>
    <row r="232" spans="4:5">
      <c r="D232" s="346"/>
      <c r="E232" s="48"/>
    </row>
    <row r="233" spans="4:5">
      <c r="D233" s="346"/>
      <c r="E233" s="48"/>
    </row>
    <row r="234" spans="4:5">
      <c r="D234" s="346"/>
      <c r="E234" s="48"/>
    </row>
    <row r="235" spans="4:5">
      <c r="D235" s="346"/>
      <c r="E235" s="48"/>
    </row>
    <row r="236" spans="4:5">
      <c r="D236" s="346"/>
      <c r="E236" s="48"/>
    </row>
    <row r="237" spans="4:5">
      <c r="D237" s="346"/>
      <c r="E237" s="48"/>
    </row>
    <row r="238" spans="4:5">
      <c r="D238" s="346"/>
      <c r="E238" s="48"/>
    </row>
    <row r="239" spans="4:5">
      <c r="D239" s="346"/>
      <c r="E239" s="48"/>
    </row>
    <row r="240" spans="4:5">
      <c r="D240" s="346"/>
      <c r="E240" s="48"/>
    </row>
    <row r="241" spans="4:5">
      <c r="D241" s="346"/>
      <c r="E241" s="48"/>
    </row>
    <row r="242" spans="4:5">
      <c r="D242" s="346"/>
      <c r="E242" s="48"/>
    </row>
    <row r="243" spans="4:5">
      <c r="D243" s="346"/>
      <c r="E243" s="48"/>
    </row>
    <row r="244" spans="4:5">
      <c r="D244" s="346"/>
      <c r="E244" s="48"/>
    </row>
    <row r="245" spans="4:5">
      <c r="D245" s="346"/>
      <c r="E245" s="48"/>
    </row>
    <row r="246" spans="4:5">
      <c r="D246" s="346"/>
      <c r="E246" s="48"/>
    </row>
    <row r="247" spans="4:5">
      <c r="D247" s="346"/>
      <c r="E247" s="48"/>
    </row>
    <row r="248" spans="4:5">
      <c r="D248" s="346"/>
      <c r="E248" s="48"/>
    </row>
    <row r="249" spans="4:5">
      <c r="D249" s="346"/>
      <c r="E249" s="48"/>
    </row>
    <row r="250" spans="4:5">
      <c r="D250" s="346"/>
      <c r="E250" s="48"/>
    </row>
  </sheetData>
  <mergeCells count="32">
    <mergeCell ref="B56:C56"/>
    <mergeCell ref="B8:C8"/>
    <mergeCell ref="B15:C15"/>
    <mergeCell ref="B17:C17"/>
    <mergeCell ref="B20:C20"/>
    <mergeCell ref="B26:C26"/>
    <mergeCell ref="B11:C11"/>
    <mergeCell ref="B12:C12"/>
    <mergeCell ref="B23:C23"/>
    <mergeCell ref="B14:C14"/>
    <mergeCell ref="B9:C9"/>
    <mergeCell ref="B13:C13"/>
    <mergeCell ref="B10:C10"/>
    <mergeCell ref="J37:K37"/>
    <mergeCell ref="B41:C41"/>
    <mergeCell ref="B36:C36"/>
    <mergeCell ref="B37:C37"/>
    <mergeCell ref="B28:C28"/>
    <mergeCell ref="A1:E1"/>
    <mergeCell ref="A2:E2"/>
    <mergeCell ref="B44:C44"/>
    <mergeCell ref="B53:C53"/>
    <mergeCell ref="B49:C49"/>
    <mergeCell ref="B30:C30"/>
    <mergeCell ref="B34:C34"/>
    <mergeCell ref="B31:C31"/>
    <mergeCell ref="B33:C33"/>
    <mergeCell ref="B16:C16"/>
    <mergeCell ref="B38:C38"/>
    <mergeCell ref="B27:C27"/>
    <mergeCell ref="B21:C21"/>
    <mergeCell ref="B18:C18"/>
  </mergeCells>
  <phoneticPr fontId="0" type="noConversion"/>
  <conditionalFormatting sqref="E4:E1048576">
    <cfRule type="cellIs" dxfId="0" priority="1" stopIfTrue="1" operator="equal">
      <formula>0</formula>
    </cfRule>
  </conditionalFormatting>
  <pageMargins left="0.98425196850393704" right="0.19685039370078741" top="0.39370078740157483" bottom="0.78740157480314965" header="0.39370078740157483" footer="0.55118110236220474"/>
  <pageSetup paperSize="9" scale="97" orientation="portrait" r:id="rId1"/>
  <headerFooter alignWithMargins="0">
    <oddFooter>&amp;L&amp;"Arial CE,Običajno"&amp;10      &amp;F&amp;R&amp;"Arial CE,Običajno"&amp;10&amp;A stran &amp;P/&amp;N</oddFooter>
  </headerFooter>
  <rowBreaks count="2" manualBreakCount="2">
    <brk id="35" max="4" man="1"/>
    <brk id="44"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0AD06-593D-46B0-ABD8-08AAF509C435}">
  <sheetPr>
    <tabColor theme="7" tint="0.39997558519241921"/>
  </sheetPr>
  <dimension ref="A1:D41"/>
  <sheetViews>
    <sheetView showZeros="0" view="pageBreakPreview" topLeftCell="A13" zoomScaleNormal="100" zoomScaleSheetLayoutView="100" workbookViewId="0">
      <selection activeCell="K11" sqref="K11"/>
    </sheetView>
  </sheetViews>
  <sheetFormatPr defaultRowHeight="14.25"/>
  <cols>
    <col min="1" max="1" width="4.85546875" style="121" customWidth="1"/>
    <col min="2" max="2" width="28.85546875" style="127" customWidth="1"/>
    <col min="3" max="3" width="24.7109375" style="127" customWidth="1"/>
    <col min="4" max="4" width="16.7109375" style="121" customWidth="1"/>
    <col min="5" max="256" width="9.140625" style="121"/>
    <col min="257" max="257" width="4.85546875" style="121" customWidth="1"/>
    <col min="258" max="258" width="28.85546875" style="121" customWidth="1"/>
    <col min="259" max="259" width="24.7109375" style="121" customWidth="1"/>
    <col min="260" max="260" width="16.7109375" style="121" customWidth="1"/>
    <col min="261" max="512" width="9.140625" style="121"/>
    <col min="513" max="513" width="4.85546875" style="121" customWidth="1"/>
    <col min="514" max="514" width="28.85546875" style="121" customWidth="1"/>
    <col min="515" max="515" width="24.7109375" style="121" customWidth="1"/>
    <col min="516" max="516" width="16.7109375" style="121" customWidth="1"/>
    <col min="517" max="768" width="9.140625" style="121"/>
    <col min="769" max="769" width="4.85546875" style="121" customWidth="1"/>
    <col min="770" max="770" width="28.85546875" style="121" customWidth="1"/>
    <col min="771" max="771" width="24.7109375" style="121" customWidth="1"/>
    <col min="772" max="772" width="16.7109375" style="121" customWidth="1"/>
    <col min="773" max="1024" width="9.140625" style="121"/>
    <col min="1025" max="1025" width="4.85546875" style="121" customWidth="1"/>
    <col min="1026" max="1026" width="28.85546875" style="121" customWidth="1"/>
    <col min="1027" max="1027" width="24.7109375" style="121" customWidth="1"/>
    <col min="1028" max="1028" width="16.7109375" style="121" customWidth="1"/>
    <col min="1029" max="1280" width="9.140625" style="121"/>
    <col min="1281" max="1281" width="4.85546875" style="121" customWidth="1"/>
    <col min="1282" max="1282" width="28.85546875" style="121" customWidth="1"/>
    <col min="1283" max="1283" width="24.7109375" style="121" customWidth="1"/>
    <col min="1284" max="1284" width="16.7109375" style="121" customWidth="1"/>
    <col min="1285" max="1536" width="9.140625" style="121"/>
    <col min="1537" max="1537" width="4.85546875" style="121" customWidth="1"/>
    <col min="1538" max="1538" width="28.85546875" style="121" customWidth="1"/>
    <col min="1539" max="1539" width="24.7109375" style="121" customWidth="1"/>
    <col min="1540" max="1540" width="16.7109375" style="121" customWidth="1"/>
    <col min="1541" max="1792" width="9.140625" style="121"/>
    <col min="1793" max="1793" width="4.85546875" style="121" customWidth="1"/>
    <col min="1794" max="1794" width="28.85546875" style="121" customWidth="1"/>
    <col min="1795" max="1795" width="24.7109375" style="121" customWidth="1"/>
    <col min="1796" max="1796" width="16.7109375" style="121" customWidth="1"/>
    <col min="1797" max="2048" width="9.140625" style="121"/>
    <col min="2049" max="2049" width="4.85546875" style="121" customWidth="1"/>
    <col min="2050" max="2050" width="28.85546875" style="121" customWidth="1"/>
    <col min="2051" max="2051" width="24.7109375" style="121" customWidth="1"/>
    <col min="2052" max="2052" width="16.7109375" style="121" customWidth="1"/>
    <col min="2053" max="2304" width="9.140625" style="121"/>
    <col min="2305" max="2305" width="4.85546875" style="121" customWidth="1"/>
    <col min="2306" max="2306" width="28.85546875" style="121" customWidth="1"/>
    <col min="2307" max="2307" width="24.7109375" style="121" customWidth="1"/>
    <col min="2308" max="2308" width="16.7109375" style="121" customWidth="1"/>
    <col min="2309" max="2560" width="9.140625" style="121"/>
    <col min="2561" max="2561" width="4.85546875" style="121" customWidth="1"/>
    <col min="2562" max="2562" width="28.85546875" style="121" customWidth="1"/>
    <col min="2563" max="2563" width="24.7109375" style="121" customWidth="1"/>
    <col min="2564" max="2564" width="16.7109375" style="121" customWidth="1"/>
    <col min="2565" max="2816" width="9.140625" style="121"/>
    <col min="2817" max="2817" width="4.85546875" style="121" customWidth="1"/>
    <col min="2818" max="2818" width="28.85546875" style="121" customWidth="1"/>
    <col min="2819" max="2819" width="24.7109375" style="121" customWidth="1"/>
    <col min="2820" max="2820" width="16.7109375" style="121" customWidth="1"/>
    <col min="2821" max="3072" width="9.140625" style="121"/>
    <col min="3073" max="3073" width="4.85546875" style="121" customWidth="1"/>
    <col min="3074" max="3074" width="28.85546875" style="121" customWidth="1"/>
    <col min="3075" max="3075" width="24.7109375" style="121" customWidth="1"/>
    <col min="3076" max="3076" width="16.7109375" style="121" customWidth="1"/>
    <col min="3077" max="3328" width="9.140625" style="121"/>
    <col min="3329" max="3329" width="4.85546875" style="121" customWidth="1"/>
    <col min="3330" max="3330" width="28.85546875" style="121" customWidth="1"/>
    <col min="3331" max="3331" width="24.7109375" style="121" customWidth="1"/>
    <col min="3332" max="3332" width="16.7109375" style="121" customWidth="1"/>
    <col min="3333" max="3584" width="9.140625" style="121"/>
    <col min="3585" max="3585" width="4.85546875" style="121" customWidth="1"/>
    <col min="3586" max="3586" width="28.85546875" style="121" customWidth="1"/>
    <col min="3587" max="3587" width="24.7109375" style="121" customWidth="1"/>
    <col min="3588" max="3588" width="16.7109375" style="121" customWidth="1"/>
    <col min="3589" max="3840" width="9.140625" style="121"/>
    <col min="3841" max="3841" width="4.85546875" style="121" customWidth="1"/>
    <col min="3842" max="3842" width="28.85546875" style="121" customWidth="1"/>
    <col min="3843" max="3843" width="24.7109375" style="121" customWidth="1"/>
    <col min="3844" max="3844" width="16.7109375" style="121" customWidth="1"/>
    <col min="3845" max="4096" width="9.140625" style="121"/>
    <col min="4097" max="4097" width="4.85546875" style="121" customWidth="1"/>
    <col min="4098" max="4098" width="28.85546875" style="121" customWidth="1"/>
    <col min="4099" max="4099" width="24.7109375" style="121" customWidth="1"/>
    <col min="4100" max="4100" width="16.7109375" style="121" customWidth="1"/>
    <col min="4101" max="4352" width="9.140625" style="121"/>
    <col min="4353" max="4353" width="4.85546875" style="121" customWidth="1"/>
    <col min="4354" max="4354" width="28.85546875" style="121" customWidth="1"/>
    <col min="4355" max="4355" width="24.7109375" style="121" customWidth="1"/>
    <col min="4356" max="4356" width="16.7109375" style="121" customWidth="1"/>
    <col min="4357" max="4608" width="9.140625" style="121"/>
    <col min="4609" max="4609" width="4.85546875" style="121" customWidth="1"/>
    <col min="4610" max="4610" width="28.85546875" style="121" customWidth="1"/>
    <col min="4611" max="4611" width="24.7109375" style="121" customWidth="1"/>
    <col min="4612" max="4612" width="16.7109375" style="121" customWidth="1"/>
    <col min="4613" max="4864" width="9.140625" style="121"/>
    <col min="4865" max="4865" width="4.85546875" style="121" customWidth="1"/>
    <col min="4866" max="4866" width="28.85546875" style="121" customWidth="1"/>
    <col min="4867" max="4867" width="24.7109375" style="121" customWidth="1"/>
    <col min="4868" max="4868" width="16.7109375" style="121" customWidth="1"/>
    <col min="4869" max="5120" width="9.140625" style="121"/>
    <col min="5121" max="5121" width="4.85546875" style="121" customWidth="1"/>
    <col min="5122" max="5122" width="28.85546875" style="121" customWidth="1"/>
    <col min="5123" max="5123" width="24.7109375" style="121" customWidth="1"/>
    <col min="5124" max="5124" width="16.7109375" style="121" customWidth="1"/>
    <col min="5125" max="5376" width="9.140625" style="121"/>
    <col min="5377" max="5377" width="4.85546875" style="121" customWidth="1"/>
    <col min="5378" max="5378" width="28.85546875" style="121" customWidth="1"/>
    <col min="5379" max="5379" width="24.7109375" style="121" customWidth="1"/>
    <col min="5380" max="5380" width="16.7109375" style="121" customWidth="1"/>
    <col min="5381" max="5632" width="9.140625" style="121"/>
    <col min="5633" max="5633" width="4.85546875" style="121" customWidth="1"/>
    <col min="5634" max="5634" width="28.85546875" style="121" customWidth="1"/>
    <col min="5635" max="5635" width="24.7109375" style="121" customWidth="1"/>
    <col min="5636" max="5636" width="16.7109375" style="121" customWidth="1"/>
    <col min="5637" max="5888" width="9.140625" style="121"/>
    <col min="5889" max="5889" width="4.85546875" style="121" customWidth="1"/>
    <col min="5890" max="5890" width="28.85546875" style="121" customWidth="1"/>
    <col min="5891" max="5891" width="24.7109375" style="121" customWidth="1"/>
    <col min="5892" max="5892" width="16.7109375" style="121" customWidth="1"/>
    <col min="5893" max="6144" width="9.140625" style="121"/>
    <col min="6145" max="6145" width="4.85546875" style="121" customWidth="1"/>
    <col min="6146" max="6146" width="28.85546875" style="121" customWidth="1"/>
    <col min="6147" max="6147" width="24.7109375" style="121" customWidth="1"/>
    <col min="6148" max="6148" width="16.7109375" style="121" customWidth="1"/>
    <col min="6149" max="6400" width="9.140625" style="121"/>
    <col min="6401" max="6401" width="4.85546875" style="121" customWidth="1"/>
    <col min="6402" max="6402" width="28.85546875" style="121" customWidth="1"/>
    <col min="6403" max="6403" width="24.7109375" style="121" customWidth="1"/>
    <col min="6404" max="6404" width="16.7109375" style="121" customWidth="1"/>
    <col min="6405" max="6656" width="9.140625" style="121"/>
    <col min="6657" max="6657" width="4.85546875" style="121" customWidth="1"/>
    <col min="6658" max="6658" width="28.85546875" style="121" customWidth="1"/>
    <col min="6659" max="6659" width="24.7109375" style="121" customWidth="1"/>
    <col min="6660" max="6660" width="16.7109375" style="121" customWidth="1"/>
    <col min="6661" max="6912" width="9.140625" style="121"/>
    <col min="6913" max="6913" width="4.85546875" style="121" customWidth="1"/>
    <col min="6914" max="6914" width="28.85546875" style="121" customWidth="1"/>
    <col min="6915" max="6915" width="24.7109375" style="121" customWidth="1"/>
    <col min="6916" max="6916" width="16.7109375" style="121" customWidth="1"/>
    <col min="6917" max="7168" width="9.140625" style="121"/>
    <col min="7169" max="7169" width="4.85546875" style="121" customWidth="1"/>
    <col min="7170" max="7170" width="28.85546875" style="121" customWidth="1"/>
    <col min="7171" max="7171" width="24.7109375" style="121" customWidth="1"/>
    <col min="7172" max="7172" width="16.7109375" style="121" customWidth="1"/>
    <col min="7173" max="7424" width="9.140625" style="121"/>
    <col min="7425" max="7425" width="4.85546875" style="121" customWidth="1"/>
    <col min="7426" max="7426" width="28.85546875" style="121" customWidth="1"/>
    <col min="7427" max="7427" width="24.7109375" style="121" customWidth="1"/>
    <col min="7428" max="7428" width="16.7109375" style="121" customWidth="1"/>
    <col min="7429" max="7680" width="9.140625" style="121"/>
    <col min="7681" max="7681" width="4.85546875" style="121" customWidth="1"/>
    <col min="7682" max="7682" width="28.85546875" style="121" customWidth="1"/>
    <col min="7683" max="7683" width="24.7109375" style="121" customWidth="1"/>
    <col min="7684" max="7684" width="16.7109375" style="121" customWidth="1"/>
    <col min="7685" max="7936" width="9.140625" style="121"/>
    <col min="7937" max="7937" width="4.85546875" style="121" customWidth="1"/>
    <col min="7938" max="7938" width="28.85546875" style="121" customWidth="1"/>
    <col min="7939" max="7939" width="24.7109375" style="121" customWidth="1"/>
    <col min="7940" max="7940" width="16.7109375" style="121" customWidth="1"/>
    <col min="7941" max="8192" width="9.140625" style="121"/>
    <col min="8193" max="8193" width="4.85546875" style="121" customWidth="1"/>
    <col min="8194" max="8194" width="28.85546875" style="121" customWidth="1"/>
    <col min="8195" max="8195" width="24.7109375" style="121" customWidth="1"/>
    <col min="8196" max="8196" width="16.7109375" style="121" customWidth="1"/>
    <col min="8197" max="8448" width="9.140625" style="121"/>
    <col min="8449" max="8449" width="4.85546875" style="121" customWidth="1"/>
    <col min="8450" max="8450" width="28.85546875" style="121" customWidth="1"/>
    <col min="8451" max="8451" width="24.7109375" style="121" customWidth="1"/>
    <col min="8452" max="8452" width="16.7109375" style="121" customWidth="1"/>
    <col min="8453" max="8704" width="9.140625" style="121"/>
    <col min="8705" max="8705" width="4.85546875" style="121" customWidth="1"/>
    <col min="8706" max="8706" width="28.85546875" style="121" customWidth="1"/>
    <col min="8707" max="8707" width="24.7109375" style="121" customWidth="1"/>
    <col min="8708" max="8708" width="16.7109375" style="121" customWidth="1"/>
    <col min="8709" max="8960" width="9.140625" style="121"/>
    <col min="8961" max="8961" width="4.85546875" style="121" customWidth="1"/>
    <col min="8962" max="8962" width="28.85546875" style="121" customWidth="1"/>
    <col min="8963" max="8963" width="24.7109375" style="121" customWidth="1"/>
    <col min="8964" max="8964" width="16.7109375" style="121" customWidth="1"/>
    <col min="8965" max="9216" width="9.140625" style="121"/>
    <col min="9217" max="9217" width="4.85546875" style="121" customWidth="1"/>
    <col min="9218" max="9218" width="28.85546875" style="121" customWidth="1"/>
    <col min="9219" max="9219" width="24.7109375" style="121" customWidth="1"/>
    <col min="9220" max="9220" width="16.7109375" style="121" customWidth="1"/>
    <col min="9221" max="9472" width="9.140625" style="121"/>
    <col min="9473" max="9473" width="4.85546875" style="121" customWidth="1"/>
    <col min="9474" max="9474" width="28.85546875" style="121" customWidth="1"/>
    <col min="9475" max="9475" width="24.7109375" style="121" customWidth="1"/>
    <col min="9476" max="9476" width="16.7109375" style="121" customWidth="1"/>
    <col min="9477" max="9728" width="9.140625" style="121"/>
    <col min="9729" max="9729" width="4.85546875" style="121" customWidth="1"/>
    <col min="9730" max="9730" width="28.85546875" style="121" customWidth="1"/>
    <col min="9731" max="9731" width="24.7109375" style="121" customWidth="1"/>
    <col min="9732" max="9732" width="16.7109375" style="121" customWidth="1"/>
    <col min="9733" max="9984" width="9.140625" style="121"/>
    <col min="9985" max="9985" width="4.85546875" style="121" customWidth="1"/>
    <col min="9986" max="9986" width="28.85546875" style="121" customWidth="1"/>
    <col min="9987" max="9987" width="24.7109375" style="121" customWidth="1"/>
    <col min="9988" max="9988" width="16.7109375" style="121" customWidth="1"/>
    <col min="9989" max="10240" width="9.140625" style="121"/>
    <col min="10241" max="10241" width="4.85546875" style="121" customWidth="1"/>
    <col min="10242" max="10242" width="28.85546875" style="121" customWidth="1"/>
    <col min="10243" max="10243" width="24.7109375" style="121" customWidth="1"/>
    <col min="10244" max="10244" width="16.7109375" style="121" customWidth="1"/>
    <col min="10245" max="10496" width="9.140625" style="121"/>
    <col min="10497" max="10497" width="4.85546875" style="121" customWidth="1"/>
    <col min="10498" max="10498" width="28.85546875" style="121" customWidth="1"/>
    <col min="10499" max="10499" width="24.7109375" style="121" customWidth="1"/>
    <col min="10500" max="10500" width="16.7109375" style="121" customWidth="1"/>
    <col min="10501" max="10752" width="9.140625" style="121"/>
    <col min="10753" max="10753" width="4.85546875" style="121" customWidth="1"/>
    <col min="10754" max="10754" width="28.85546875" style="121" customWidth="1"/>
    <col min="10755" max="10755" width="24.7109375" style="121" customWidth="1"/>
    <col min="10756" max="10756" width="16.7109375" style="121" customWidth="1"/>
    <col min="10757" max="11008" width="9.140625" style="121"/>
    <col min="11009" max="11009" width="4.85546875" style="121" customWidth="1"/>
    <col min="11010" max="11010" width="28.85546875" style="121" customWidth="1"/>
    <col min="11011" max="11011" width="24.7109375" style="121" customWidth="1"/>
    <col min="11012" max="11012" width="16.7109375" style="121" customWidth="1"/>
    <col min="11013" max="11264" width="9.140625" style="121"/>
    <col min="11265" max="11265" width="4.85546875" style="121" customWidth="1"/>
    <col min="11266" max="11266" width="28.85546875" style="121" customWidth="1"/>
    <col min="11267" max="11267" width="24.7109375" style="121" customWidth="1"/>
    <col min="11268" max="11268" width="16.7109375" style="121" customWidth="1"/>
    <col min="11269" max="11520" width="9.140625" style="121"/>
    <col min="11521" max="11521" width="4.85546875" style="121" customWidth="1"/>
    <col min="11522" max="11522" width="28.85546875" style="121" customWidth="1"/>
    <col min="11523" max="11523" width="24.7109375" style="121" customWidth="1"/>
    <col min="11524" max="11524" width="16.7109375" style="121" customWidth="1"/>
    <col min="11525" max="11776" width="9.140625" style="121"/>
    <col min="11777" max="11777" width="4.85546875" style="121" customWidth="1"/>
    <col min="11778" max="11778" width="28.85546875" style="121" customWidth="1"/>
    <col min="11779" max="11779" width="24.7109375" style="121" customWidth="1"/>
    <col min="11780" max="11780" width="16.7109375" style="121" customWidth="1"/>
    <col min="11781" max="12032" width="9.140625" style="121"/>
    <col min="12033" max="12033" width="4.85546875" style="121" customWidth="1"/>
    <col min="12034" max="12034" width="28.85546875" style="121" customWidth="1"/>
    <col min="12035" max="12035" width="24.7109375" style="121" customWidth="1"/>
    <col min="12036" max="12036" width="16.7109375" style="121" customWidth="1"/>
    <col min="12037" max="12288" width="9.140625" style="121"/>
    <col min="12289" max="12289" width="4.85546875" style="121" customWidth="1"/>
    <col min="12290" max="12290" width="28.85546875" style="121" customWidth="1"/>
    <col min="12291" max="12291" width="24.7109375" style="121" customWidth="1"/>
    <col min="12292" max="12292" width="16.7109375" style="121" customWidth="1"/>
    <col min="12293" max="12544" width="9.140625" style="121"/>
    <col min="12545" max="12545" width="4.85546875" style="121" customWidth="1"/>
    <col min="12546" max="12546" width="28.85546875" style="121" customWidth="1"/>
    <col min="12547" max="12547" width="24.7109375" style="121" customWidth="1"/>
    <col min="12548" max="12548" width="16.7109375" style="121" customWidth="1"/>
    <col min="12549" max="12800" width="9.140625" style="121"/>
    <col min="12801" max="12801" width="4.85546875" style="121" customWidth="1"/>
    <col min="12802" max="12802" width="28.85546875" style="121" customWidth="1"/>
    <col min="12803" max="12803" width="24.7109375" style="121" customWidth="1"/>
    <col min="12804" max="12804" width="16.7109375" style="121" customWidth="1"/>
    <col min="12805" max="13056" width="9.140625" style="121"/>
    <col min="13057" max="13057" width="4.85546875" style="121" customWidth="1"/>
    <col min="13058" max="13058" width="28.85546875" style="121" customWidth="1"/>
    <col min="13059" max="13059" width="24.7109375" style="121" customWidth="1"/>
    <col min="13060" max="13060" width="16.7109375" style="121" customWidth="1"/>
    <col min="13061" max="13312" width="9.140625" style="121"/>
    <col min="13313" max="13313" width="4.85546875" style="121" customWidth="1"/>
    <col min="13314" max="13314" width="28.85546875" style="121" customWidth="1"/>
    <col min="13315" max="13315" width="24.7109375" style="121" customWidth="1"/>
    <col min="13316" max="13316" width="16.7109375" style="121" customWidth="1"/>
    <col min="13317" max="13568" width="9.140625" style="121"/>
    <col min="13569" max="13569" width="4.85546875" style="121" customWidth="1"/>
    <col min="13570" max="13570" width="28.85546875" style="121" customWidth="1"/>
    <col min="13571" max="13571" width="24.7109375" style="121" customWidth="1"/>
    <col min="13572" max="13572" width="16.7109375" style="121" customWidth="1"/>
    <col min="13573" max="13824" width="9.140625" style="121"/>
    <col min="13825" max="13825" width="4.85546875" style="121" customWidth="1"/>
    <col min="13826" max="13826" width="28.85546875" style="121" customWidth="1"/>
    <col min="13827" max="13827" width="24.7109375" style="121" customWidth="1"/>
    <col min="13828" max="13828" width="16.7109375" style="121" customWidth="1"/>
    <col min="13829" max="14080" width="9.140625" style="121"/>
    <col min="14081" max="14081" width="4.85546875" style="121" customWidth="1"/>
    <col min="14082" max="14082" width="28.85546875" style="121" customWidth="1"/>
    <col min="14083" max="14083" width="24.7109375" style="121" customWidth="1"/>
    <col min="14084" max="14084" width="16.7109375" style="121" customWidth="1"/>
    <col min="14085" max="14336" width="9.140625" style="121"/>
    <col min="14337" max="14337" width="4.85546875" style="121" customWidth="1"/>
    <col min="14338" max="14338" width="28.85546875" style="121" customWidth="1"/>
    <col min="14339" max="14339" width="24.7109375" style="121" customWidth="1"/>
    <col min="14340" max="14340" width="16.7109375" style="121" customWidth="1"/>
    <col min="14341" max="14592" width="9.140625" style="121"/>
    <col min="14593" max="14593" width="4.85546875" style="121" customWidth="1"/>
    <col min="14594" max="14594" width="28.85546875" style="121" customWidth="1"/>
    <col min="14595" max="14595" width="24.7109375" style="121" customWidth="1"/>
    <col min="14596" max="14596" width="16.7109375" style="121" customWidth="1"/>
    <col min="14597" max="14848" width="9.140625" style="121"/>
    <col min="14849" max="14849" width="4.85546875" style="121" customWidth="1"/>
    <col min="14850" max="14850" width="28.85546875" style="121" customWidth="1"/>
    <col min="14851" max="14851" width="24.7109375" style="121" customWidth="1"/>
    <col min="14852" max="14852" width="16.7109375" style="121" customWidth="1"/>
    <col min="14853" max="15104" width="9.140625" style="121"/>
    <col min="15105" max="15105" width="4.85546875" style="121" customWidth="1"/>
    <col min="15106" max="15106" width="28.85546875" style="121" customWidth="1"/>
    <col min="15107" max="15107" width="24.7109375" style="121" customWidth="1"/>
    <col min="15108" max="15108" width="16.7109375" style="121" customWidth="1"/>
    <col min="15109" max="15360" width="9.140625" style="121"/>
    <col min="15361" max="15361" width="4.85546875" style="121" customWidth="1"/>
    <col min="15362" max="15362" width="28.85546875" style="121" customWidth="1"/>
    <col min="15363" max="15363" width="24.7109375" style="121" customWidth="1"/>
    <col min="15364" max="15364" width="16.7109375" style="121" customWidth="1"/>
    <col min="15365" max="15616" width="9.140625" style="121"/>
    <col min="15617" max="15617" width="4.85546875" style="121" customWidth="1"/>
    <col min="15618" max="15618" width="28.85546875" style="121" customWidth="1"/>
    <col min="15619" max="15619" width="24.7109375" style="121" customWidth="1"/>
    <col min="15620" max="15620" width="16.7109375" style="121" customWidth="1"/>
    <col min="15621" max="15872" width="9.140625" style="121"/>
    <col min="15873" max="15873" width="4.85546875" style="121" customWidth="1"/>
    <col min="15874" max="15874" width="28.85546875" style="121" customWidth="1"/>
    <col min="15875" max="15875" width="24.7109375" style="121" customWidth="1"/>
    <col min="15876" max="15876" width="16.7109375" style="121" customWidth="1"/>
    <col min="15877" max="16128" width="9.140625" style="121"/>
    <col min="16129" max="16129" width="4.85546875" style="121" customWidth="1"/>
    <col min="16130" max="16130" width="28.85546875" style="121" customWidth="1"/>
    <col min="16131" max="16131" width="24.7109375" style="121" customWidth="1"/>
    <col min="16132" max="16132" width="16.7109375" style="121" customWidth="1"/>
    <col min="16133" max="16384" width="9.140625" style="121"/>
  </cols>
  <sheetData>
    <row r="1" spans="1:3" ht="26.25" customHeight="1">
      <c r="A1" s="119"/>
      <c r="B1" s="120"/>
      <c r="C1" s="121"/>
    </row>
    <row r="2" spans="1:3" ht="17.25" customHeight="1">
      <c r="A2" s="119"/>
      <c r="B2" s="122"/>
      <c r="C2" s="121"/>
    </row>
    <row r="3" spans="1:3" s="125" customFormat="1" ht="18.75" customHeight="1">
      <c r="A3" s="123"/>
      <c r="B3" s="124"/>
    </row>
    <row r="4" spans="1:3" ht="9.75" customHeight="1">
      <c r="A4" s="126" t="s">
        <v>37</v>
      </c>
      <c r="B4" s="121"/>
      <c r="C4" s="121"/>
    </row>
    <row r="5" spans="1:3" ht="12" customHeight="1">
      <c r="A5" s="126"/>
      <c r="B5" s="121"/>
      <c r="C5" s="121"/>
    </row>
    <row r="6" spans="1:3" ht="15">
      <c r="A6" s="119"/>
    </row>
    <row r="7" spans="1:3" s="130" customFormat="1" ht="18">
      <c r="A7" s="128"/>
      <c r="B7" s="129" t="s">
        <v>105</v>
      </c>
      <c r="C7" s="129"/>
    </row>
    <row r="8" spans="1:3" ht="18" hidden="1">
      <c r="A8" s="119"/>
      <c r="B8" s="131" t="s">
        <v>106</v>
      </c>
      <c r="C8" s="131"/>
    </row>
    <row r="9" spans="1:3" ht="15">
      <c r="A9" s="119"/>
    </row>
    <row r="10" spans="1:3" ht="15">
      <c r="A10" s="119"/>
    </row>
    <row r="11" spans="1:3" s="130" customFormat="1" ht="34.5" customHeight="1">
      <c r="A11" s="128"/>
      <c r="B11" s="132" t="s">
        <v>38</v>
      </c>
      <c r="C11" s="133" t="s">
        <v>107</v>
      </c>
    </row>
    <row r="12" spans="1:3" ht="15">
      <c r="A12" s="119"/>
      <c r="B12" s="134"/>
      <c r="C12" s="135"/>
    </row>
    <row r="13" spans="1:3" s="130" customFormat="1" ht="30" customHeight="1">
      <c r="A13" s="128"/>
      <c r="B13" s="132" t="s">
        <v>39</v>
      </c>
      <c r="C13" s="133" t="s">
        <v>108</v>
      </c>
    </row>
    <row r="14" spans="1:3" s="130" customFormat="1" ht="14.25" customHeight="1">
      <c r="A14" s="128"/>
      <c r="B14" s="132"/>
      <c r="C14" s="133" t="s">
        <v>109</v>
      </c>
    </row>
    <row r="15" spans="1:3" s="130" customFormat="1" ht="15">
      <c r="A15" s="128"/>
      <c r="B15" s="132"/>
      <c r="C15" s="136" t="s">
        <v>110</v>
      </c>
    </row>
    <row r="16" spans="1:3" ht="15">
      <c r="A16" s="119"/>
      <c r="B16" s="134"/>
      <c r="C16" s="135"/>
    </row>
    <row r="17" spans="1:4" s="130" customFormat="1" ht="15">
      <c r="A17" s="128"/>
      <c r="B17" s="132" t="s">
        <v>111</v>
      </c>
      <c r="C17" s="137" t="s">
        <v>112</v>
      </c>
    </row>
    <row r="18" spans="1:4" s="130" customFormat="1" ht="15">
      <c r="A18" s="128"/>
      <c r="B18" s="132"/>
      <c r="C18" s="132"/>
    </row>
    <row r="19" spans="1:4" s="130" customFormat="1" ht="15">
      <c r="A19" s="128"/>
      <c r="B19" s="138" t="s">
        <v>113</v>
      </c>
      <c r="C19" s="138"/>
    </row>
    <row r="20" spans="1:4" ht="15">
      <c r="A20" s="119"/>
      <c r="B20" s="139"/>
      <c r="C20" s="139"/>
    </row>
    <row r="21" spans="1:4" ht="15">
      <c r="A21" s="119"/>
      <c r="B21" s="139"/>
      <c r="C21" s="139"/>
    </row>
    <row r="22" spans="1:4" s="130" customFormat="1" ht="15.75">
      <c r="A22" s="140"/>
      <c r="B22" s="141" t="s">
        <v>114</v>
      </c>
      <c r="C22" s="141"/>
    </row>
    <row r="23" spans="1:4" ht="15">
      <c r="A23" s="142"/>
      <c r="B23" s="139"/>
      <c r="C23" s="139"/>
    </row>
    <row r="24" spans="1:4" s="145" customFormat="1" ht="15">
      <c r="A24" s="143" t="s">
        <v>115</v>
      </c>
      <c r="B24" s="336" t="s">
        <v>116</v>
      </c>
      <c r="C24" s="336"/>
      <c r="D24" s="144" t="s">
        <v>117</v>
      </c>
    </row>
    <row r="25" spans="1:4" ht="15">
      <c r="A25" s="142"/>
      <c r="B25" s="139"/>
      <c r="C25" s="139"/>
    </row>
    <row r="26" spans="1:4" s="130" customFormat="1" ht="15">
      <c r="A26" s="128" t="s">
        <v>118</v>
      </c>
      <c r="B26" s="146" t="s">
        <v>119</v>
      </c>
      <c r="C26" s="146"/>
      <c r="D26" s="147">
        <f>D.Moč!F83</f>
        <v>0</v>
      </c>
    </row>
    <row r="27" spans="1:4" s="130" customFormat="1" ht="15">
      <c r="A27" s="128"/>
      <c r="B27" s="146"/>
      <c r="C27" s="146"/>
    </row>
    <row r="28" spans="1:4" s="130" customFormat="1" ht="15">
      <c r="A28" s="128" t="s">
        <v>120</v>
      </c>
      <c r="B28" s="146" t="s">
        <v>121</v>
      </c>
      <c r="C28" s="146"/>
      <c r="D28" s="147">
        <f>'D.Mala napetost'!F51</f>
        <v>0</v>
      </c>
    </row>
    <row r="29" spans="1:4" s="130" customFormat="1" ht="15">
      <c r="A29" s="128"/>
      <c r="B29" s="146"/>
      <c r="C29" s="146"/>
      <c r="D29" s="147"/>
    </row>
    <row r="30" spans="1:4" s="130" customFormat="1" ht="15">
      <c r="A30" s="128" t="s">
        <v>91</v>
      </c>
      <c r="B30" s="146" t="s">
        <v>92</v>
      </c>
      <c r="C30" s="146"/>
      <c r="D30" s="147">
        <f>D.RAZNO!F17</f>
        <v>0</v>
      </c>
    </row>
    <row r="31" spans="1:4" s="130" customFormat="1" ht="9" customHeight="1">
      <c r="B31" s="146"/>
      <c r="C31" s="146"/>
      <c r="D31" s="147"/>
    </row>
    <row r="32" spans="1:4" s="130" customFormat="1">
      <c r="B32" s="146"/>
      <c r="C32" s="146"/>
      <c r="D32" s="147"/>
    </row>
    <row r="33" spans="1:4" s="150" customFormat="1" ht="5.0999999999999996" customHeight="1">
      <c r="A33" s="148"/>
      <c r="B33" s="148"/>
      <c r="C33" s="148"/>
      <c r="D33" s="149"/>
    </row>
    <row r="34" spans="1:4" s="155" customFormat="1" ht="15.75">
      <c r="A34" s="151"/>
      <c r="B34" s="152" t="s">
        <v>122</v>
      </c>
      <c r="C34" s="153"/>
      <c r="D34" s="154">
        <f>SUM(D25:D32)</f>
        <v>0</v>
      </c>
    </row>
    <row r="35" spans="1:4" s="150" customFormat="1" ht="5.0999999999999996" customHeight="1">
      <c r="A35" s="148"/>
      <c r="B35" s="148"/>
      <c r="C35" s="148"/>
      <c r="D35" s="148"/>
    </row>
    <row r="36" spans="1:4" s="130" customFormat="1" ht="6" customHeight="1">
      <c r="B36" s="146"/>
      <c r="C36" s="146"/>
    </row>
    <row r="37" spans="1:4" s="130" customFormat="1" ht="15">
      <c r="B37" s="156" t="s">
        <v>123</v>
      </c>
      <c r="C37" s="146"/>
      <c r="D37" s="154">
        <f>D34*0.22</f>
        <v>0</v>
      </c>
    </row>
    <row r="38" spans="1:4" s="130" customFormat="1" ht="6" customHeight="1">
      <c r="B38" s="146"/>
      <c r="C38" s="146"/>
    </row>
    <row r="39" spans="1:4" s="150" customFormat="1" ht="5.0999999999999996" customHeight="1">
      <c r="A39" s="148"/>
      <c r="B39" s="148"/>
      <c r="C39" s="148"/>
      <c r="D39" s="149"/>
    </row>
    <row r="40" spans="1:4" s="155" customFormat="1" ht="15.75">
      <c r="A40" s="151"/>
      <c r="B40" s="152" t="s">
        <v>124</v>
      </c>
      <c r="C40" s="153"/>
      <c r="D40" s="154">
        <f>D34+D37</f>
        <v>0</v>
      </c>
    </row>
    <row r="41" spans="1:4" s="150" customFormat="1" ht="5.0999999999999996" customHeight="1">
      <c r="A41" s="148"/>
      <c r="B41" s="148"/>
      <c r="C41" s="148"/>
      <c r="D41" s="148"/>
    </row>
  </sheetData>
  <mergeCells count="1">
    <mergeCell ref="B24:C24"/>
  </mergeCells>
  <pageMargins left="0.70866141732283472" right="0.70866141732283472" top="0.74803149606299213" bottom="0.74803149606299213" header="0.31496062992125984" footer="0.31496062992125984"/>
  <pageSetup paperSize="9" scale="82" orientation="portrait" r:id="rId1"/>
  <headerFooter alignWithMargins="0">
    <oddFooter>Stran &amp;P od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E39A9-E2E0-4F86-9C54-849CCE7DE183}">
  <sheetPr>
    <tabColor theme="7" tint="0.39997558519241921"/>
  </sheetPr>
  <dimension ref="A1:F89"/>
  <sheetViews>
    <sheetView showZeros="0" view="pageBreakPreview" topLeftCell="A55" zoomScaleNormal="100" zoomScaleSheetLayoutView="100" workbookViewId="0">
      <selection activeCell="E75" sqref="E12:E75"/>
    </sheetView>
  </sheetViews>
  <sheetFormatPr defaultRowHeight="12.75"/>
  <cols>
    <col min="1" max="1" width="5.7109375" style="217" customWidth="1"/>
    <col min="2" max="2" width="58.5703125" style="203" customWidth="1"/>
    <col min="3" max="3" width="6.7109375" style="202" customWidth="1"/>
    <col min="4" max="4" width="5.7109375" style="203" customWidth="1"/>
    <col min="5" max="5" width="12.7109375" style="205" customWidth="1"/>
    <col min="6" max="6" width="15.7109375" style="216" customWidth="1"/>
    <col min="7" max="256" width="9.140625" style="203"/>
    <col min="257" max="257" width="5.7109375" style="203" customWidth="1"/>
    <col min="258" max="258" width="58.5703125" style="203" customWidth="1"/>
    <col min="259" max="259" width="6.7109375" style="203" customWidth="1"/>
    <col min="260" max="260" width="5.7109375" style="203" customWidth="1"/>
    <col min="261" max="261" width="12.7109375" style="203" customWidth="1"/>
    <col min="262" max="262" width="15.7109375" style="203" customWidth="1"/>
    <col min="263" max="512" width="9.140625" style="203"/>
    <col min="513" max="513" width="5.7109375" style="203" customWidth="1"/>
    <col min="514" max="514" width="58.5703125" style="203" customWidth="1"/>
    <col min="515" max="515" width="6.7109375" style="203" customWidth="1"/>
    <col min="516" max="516" width="5.7109375" style="203" customWidth="1"/>
    <col min="517" max="517" width="12.7109375" style="203" customWidth="1"/>
    <col min="518" max="518" width="15.7109375" style="203" customWidth="1"/>
    <col min="519" max="768" width="9.140625" style="203"/>
    <col min="769" max="769" width="5.7109375" style="203" customWidth="1"/>
    <col min="770" max="770" width="58.5703125" style="203" customWidth="1"/>
    <col min="771" max="771" width="6.7109375" style="203" customWidth="1"/>
    <col min="772" max="772" width="5.7109375" style="203" customWidth="1"/>
    <col min="773" max="773" width="12.7109375" style="203" customWidth="1"/>
    <col min="774" max="774" width="15.7109375" style="203" customWidth="1"/>
    <col min="775" max="1024" width="9.140625" style="203"/>
    <col min="1025" max="1025" width="5.7109375" style="203" customWidth="1"/>
    <col min="1026" max="1026" width="58.5703125" style="203" customWidth="1"/>
    <col min="1027" max="1027" width="6.7109375" style="203" customWidth="1"/>
    <col min="1028" max="1028" width="5.7109375" style="203" customWidth="1"/>
    <col min="1029" max="1029" width="12.7109375" style="203" customWidth="1"/>
    <col min="1030" max="1030" width="15.7109375" style="203" customWidth="1"/>
    <col min="1031" max="1280" width="9.140625" style="203"/>
    <col min="1281" max="1281" width="5.7109375" style="203" customWidth="1"/>
    <col min="1282" max="1282" width="58.5703125" style="203" customWidth="1"/>
    <col min="1283" max="1283" width="6.7109375" style="203" customWidth="1"/>
    <col min="1284" max="1284" width="5.7109375" style="203" customWidth="1"/>
    <col min="1285" max="1285" width="12.7109375" style="203" customWidth="1"/>
    <col min="1286" max="1286" width="15.7109375" style="203" customWidth="1"/>
    <col min="1287" max="1536" width="9.140625" style="203"/>
    <col min="1537" max="1537" width="5.7109375" style="203" customWidth="1"/>
    <col min="1538" max="1538" width="58.5703125" style="203" customWidth="1"/>
    <col min="1539" max="1539" width="6.7109375" style="203" customWidth="1"/>
    <col min="1540" max="1540" width="5.7109375" style="203" customWidth="1"/>
    <col min="1541" max="1541" width="12.7109375" style="203" customWidth="1"/>
    <col min="1542" max="1542" width="15.7109375" style="203" customWidth="1"/>
    <col min="1543" max="1792" width="9.140625" style="203"/>
    <col min="1793" max="1793" width="5.7109375" style="203" customWidth="1"/>
    <col min="1794" max="1794" width="58.5703125" style="203" customWidth="1"/>
    <col min="1795" max="1795" width="6.7109375" style="203" customWidth="1"/>
    <col min="1796" max="1796" width="5.7109375" style="203" customWidth="1"/>
    <col min="1797" max="1797" width="12.7109375" style="203" customWidth="1"/>
    <col min="1798" max="1798" width="15.7109375" style="203" customWidth="1"/>
    <col min="1799" max="2048" width="9.140625" style="203"/>
    <col min="2049" max="2049" width="5.7109375" style="203" customWidth="1"/>
    <col min="2050" max="2050" width="58.5703125" style="203" customWidth="1"/>
    <col min="2051" max="2051" width="6.7109375" style="203" customWidth="1"/>
    <col min="2052" max="2052" width="5.7109375" style="203" customWidth="1"/>
    <col min="2053" max="2053" width="12.7109375" style="203" customWidth="1"/>
    <col min="2054" max="2054" width="15.7109375" style="203" customWidth="1"/>
    <col min="2055" max="2304" width="9.140625" style="203"/>
    <col min="2305" max="2305" width="5.7109375" style="203" customWidth="1"/>
    <col min="2306" max="2306" width="58.5703125" style="203" customWidth="1"/>
    <col min="2307" max="2307" width="6.7109375" style="203" customWidth="1"/>
    <col min="2308" max="2308" width="5.7109375" style="203" customWidth="1"/>
    <col min="2309" max="2309" width="12.7109375" style="203" customWidth="1"/>
    <col min="2310" max="2310" width="15.7109375" style="203" customWidth="1"/>
    <col min="2311" max="2560" width="9.140625" style="203"/>
    <col min="2561" max="2561" width="5.7109375" style="203" customWidth="1"/>
    <col min="2562" max="2562" width="58.5703125" style="203" customWidth="1"/>
    <col min="2563" max="2563" width="6.7109375" style="203" customWidth="1"/>
    <col min="2564" max="2564" width="5.7109375" style="203" customWidth="1"/>
    <col min="2565" max="2565" width="12.7109375" style="203" customWidth="1"/>
    <col min="2566" max="2566" width="15.7109375" style="203" customWidth="1"/>
    <col min="2567" max="2816" width="9.140625" style="203"/>
    <col min="2817" max="2817" width="5.7109375" style="203" customWidth="1"/>
    <col min="2818" max="2818" width="58.5703125" style="203" customWidth="1"/>
    <col min="2819" max="2819" width="6.7109375" style="203" customWidth="1"/>
    <col min="2820" max="2820" width="5.7109375" style="203" customWidth="1"/>
    <col min="2821" max="2821" width="12.7109375" style="203" customWidth="1"/>
    <col min="2822" max="2822" width="15.7109375" style="203" customWidth="1"/>
    <col min="2823" max="3072" width="9.140625" style="203"/>
    <col min="3073" max="3073" width="5.7109375" style="203" customWidth="1"/>
    <col min="3074" max="3074" width="58.5703125" style="203" customWidth="1"/>
    <col min="3075" max="3075" width="6.7109375" style="203" customWidth="1"/>
    <col min="3076" max="3076" width="5.7109375" style="203" customWidth="1"/>
    <col min="3077" max="3077" width="12.7109375" style="203" customWidth="1"/>
    <col min="3078" max="3078" width="15.7109375" style="203" customWidth="1"/>
    <col min="3079" max="3328" width="9.140625" style="203"/>
    <col min="3329" max="3329" width="5.7109375" style="203" customWidth="1"/>
    <col min="3330" max="3330" width="58.5703125" style="203" customWidth="1"/>
    <col min="3331" max="3331" width="6.7109375" style="203" customWidth="1"/>
    <col min="3332" max="3332" width="5.7109375" style="203" customWidth="1"/>
    <col min="3333" max="3333" width="12.7109375" style="203" customWidth="1"/>
    <col min="3334" max="3334" width="15.7109375" style="203" customWidth="1"/>
    <col min="3335" max="3584" width="9.140625" style="203"/>
    <col min="3585" max="3585" width="5.7109375" style="203" customWidth="1"/>
    <col min="3586" max="3586" width="58.5703125" style="203" customWidth="1"/>
    <col min="3587" max="3587" width="6.7109375" style="203" customWidth="1"/>
    <col min="3588" max="3588" width="5.7109375" style="203" customWidth="1"/>
    <col min="3589" max="3589" width="12.7109375" style="203" customWidth="1"/>
    <col min="3590" max="3590" width="15.7109375" style="203" customWidth="1"/>
    <col min="3591" max="3840" width="9.140625" style="203"/>
    <col min="3841" max="3841" width="5.7109375" style="203" customWidth="1"/>
    <col min="3842" max="3842" width="58.5703125" style="203" customWidth="1"/>
    <col min="3843" max="3843" width="6.7109375" style="203" customWidth="1"/>
    <col min="3844" max="3844" width="5.7109375" style="203" customWidth="1"/>
    <col min="3845" max="3845" width="12.7109375" style="203" customWidth="1"/>
    <col min="3846" max="3846" width="15.7109375" style="203" customWidth="1"/>
    <col min="3847" max="4096" width="9.140625" style="203"/>
    <col min="4097" max="4097" width="5.7109375" style="203" customWidth="1"/>
    <col min="4098" max="4098" width="58.5703125" style="203" customWidth="1"/>
    <col min="4099" max="4099" width="6.7109375" style="203" customWidth="1"/>
    <col min="4100" max="4100" width="5.7109375" style="203" customWidth="1"/>
    <col min="4101" max="4101" width="12.7109375" style="203" customWidth="1"/>
    <col min="4102" max="4102" width="15.7109375" style="203" customWidth="1"/>
    <col min="4103" max="4352" width="9.140625" style="203"/>
    <col min="4353" max="4353" width="5.7109375" style="203" customWidth="1"/>
    <col min="4354" max="4354" width="58.5703125" style="203" customWidth="1"/>
    <col min="4355" max="4355" width="6.7109375" style="203" customWidth="1"/>
    <col min="4356" max="4356" width="5.7109375" style="203" customWidth="1"/>
    <col min="4357" max="4357" width="12.7109375" style="203" customWidth="1"/>
    <col min="4358" max="4358" width="15.7109375" style="203" customWidth="1"/>
    <col min="4359" max="4608" width="9.140625" style="203"/>
    <col min="4609" max="4609" width="5.7109375" style="203" customWidth="1"/>
    <col min="4610" max="4610" width="58.5703125" style="203" customWidth="1"/>
    <col min="4611" max="4611" width="6.7109375" style="203" customWidth="1"/>
    <col min="4612" max="4612" width="5.7109375" style="203" customWidth="1"/>
    <col min="4613" max="4613" width="12.7109375" style="203" customWidth="1"/>
    <col min="4614" max="4614" width="15.7109375" style="203" customWidth="1"/>
    <col min="4615" max="4864" width="9.140625" style="203"/>
    <col min="4865" max="4865" width="5.7109375" style="203" customWidth="1"/>
    <col min="4866" max="4866" width="58.5703125" style="203" customWidth="1"/>
    <col min="4867" max="4867" width="6.7109375" style="203" customWidth="1"/>
    <col min="4868" max="4868" width="5.7109375" style="203" customWidth="1"/>
    <col min="4869" max="4869" width="12.7109375" style="203" customWidth="1"/>
    <col min="4870" max="4870" width="15.7109375" style="203" customWidth="1"/>
    <col min="4871" max="5120" width="9.140625" style="203"/>
    <col min="5121" max="5121" width="5.7109375" style="203" customWidth="1"/>
    <col min="5122" max="5122" width="58.5703125" style="203" customWidth="1"/>
    <col min="5123" max="5123" width="6.7109375" style="203" customWidth="1"/>
    <col min="5124" max="5124" width="5.7109375" style="203" customWidth="1"/>
    <col min="5125" max="5125" width="12.7109375" style="203" customWidth="1"/>
    <col min="5126" max="5126" width="15.7109375" style="203" customWidth="1"/>
    <col min="5127" max="5376" width="9.140625" style="203"/>
    <col min="5377" max="5377" width="5.7109375" style="203" customWidth="1"/>
    <col min="5378" max="5378" width="58.5703125" style="203" customWidth="1"/>
    <col min="5379" max="5379" width="6.7109375" style="203" customWidth="1"/>
    <col min="5380" max="5380" width="5.7109375" style="203" customWidth="1"/>
    <col min="5381" max="5381" width="12.7109375" style="203" customWidth="1"/>
    <col min="5382" max="5382" width="15.7109375" style="203" customWidth="1"/>
    <col min="5383" max="5632" width="9.140625" style="203"/>
    <col min="5633" max="5633" width="5.7109375" style="203" customWidth="1"/>
    <col min="5634" max="5634" width="58.5703125" style="203" customWidth="1"/>
    <col min="5635" max="5635" width="6.7109375" style="203" customWidth="1"/>
    <col min="5636" max="5636" width="5.7109375" style="203" customWidth="1"/>
    <col min="5637" max="5637" width="12.7109375" style="203" customWidth="1"/>
    <col min="5638" max="5638" width="15.7109375" style="203" customWidth="1"/>
    <col min="5639" max="5888" width="9.140625" style="203"/>
    <col min="5889" max="5889" width="5.7109375" style="203" customWidth="1"/>
    <col min="5890" max="5890" width="58.5703125" style="203" customWidth="1"/>
    <col min="5891" max="5891" width="6.7109375" style="203" customWidth="1"/>
    <col min="5892" max="5892" width="5.7109375" style="203" customWidth="1"/>
    <col min="5893" max="5893" width="12.7109375" style="203" customWidth="1"/>
    <col min="5894" max="5894" width="15.7109375" style="203" customWidth="1"/>
    <col min="5895" max="6144" width="9.140625" style="203"/>
    <col min="6145" max="6145" width="5.7109375" style="203" customWidth="1"/>
    <col min="6146" max="6146" width="58.5703125" style="203" customWidth="1"/>
    <col min="6147" max="6147" width="6.7109375" style="203" customWidth="1"/>
    <col min="6148" max="6148" width="5.7109375" style="203" customWidth="1"/>
    <col min="6149" max="6149" width="12.7109375" style="203" customWidth="1"/>
    <col min="6150" max="6150" width="15.7109375" style="203" customWidth="1"/>
    <col min="6151" max="6400" width="9.140625" style="203"/>
    <col min="6401" max="6401" width="5.7109375" style="203" customWidth="1"/>
    <col min="6402" max="6402" width="58.5703125" style="203" customWidth="1"/>
    <col min="6403" max="6403" width="6.7109375" style="203" customWidth="1"/>
    <col min="6404" max="6404" width="5.7109375" style="203" customWidth="1"/>
    <col min="6405" max="6405" width="12.7109375" style="203" customWidth="1"/>
    <col min="6406" max="6406" width="15.7109375" style="203" customWidth="1"/>
    <col min="6407" max="6656" width="9.140625" style="203"/>
    <col min="6657" max="6657" width="5.7109375" style="203" customWidth="1"/>
    <col min="6658" max="6658" width="58.5703125" style="203" customWidth="1"/>
    <col min="6659" max="6659" width="6.7109375" style="203" customWidth="1"/>
    <col min="6660" max="6660" width="5.7109375" style="203" customWidth="1"/>
    <col min="6661" max="6661" width="12.7109375" style="203" customWidth="1"/>
    <col min="6662" max="6662" width="15.7109375" style="203" customWidth="1"/>
    <col min="6663" max="6912" width="9.140625" style="203"/>
    <col min="6913" max="6913" width="5.7109375" style="203" customWidth="1"/>
    <col min="6914" max="6914" width="58.5703125" style="203" customWidth="1"/>
    <col min="6915" max="6915" width="6.7109375" style="203" customWidth="1"/>
    <col min="6916" max="6916" width="5.7109375" style="203" customWidth="1"/>
    <col min="6917" max="6917" width="12.7109375" style="203" customWidth="1"/>
    <col min="6918" max="6918" width="15.7109375" style="203" customWidth="1"/>
    <col min="6919" max="7168" width="9.140625" style="203"/>
    <col min="7169" max="7169" width="5.7109375" style="203" customWidth="1"/>
    <col min="7170" max="7170" width="58.5703125" style="203" customWidth="1"/>
    <col min="7171" max="7171" width="6.7109375" style="203" customWidth="1"/>
    <col min="7172" max="7172" width="5.7109375" style="203" customWidth="1"/>
    <col min="7173" max="7173" width="12.7109375" style="203" customWidth="1"/>
    <col min="7174" max="7174" width="15.7109375" style="203" customWidth="1"/>
    <col min="7175" max="7424" width="9.140625" style="203"/>
    <col min="7425" max="7425" width="5.7109375" style="203" customWidth="1"/>
    <col min="7426" max="7426" width="58.5703125" style="203" customWidth="1"/>
    <col min="7427" max="7427" width="6.7109375" style="203" customWidth="1"/>
    <col min="7428" max="7428" width="5.7109375" style="203" customWidth="1"/>
    <col min="7429" max="7429" width="12.7109375" style="203" customWidth="1"/>
    <col min="7430" max="7430" width="15.7109375" style="203" customWidth="1"/>
    <col min="7431" max="7680" width="9.140625" style="203"/>
    <col min="7681" max="7681" width="5.7109375" style="203" customWidth="1"/>
    <col min="7682" max="7682" width="58.5703125" style="203" customWidth="1"/>
    <col min="7683" max="7683" width="6.7109375" style="203" customWidth="1"/>
    <col min="7684" max="7684" width="5.7109375" style="203" customWidth="1"/>
    <col min="7685" max="7685" width="12.7109375" style="203" customWidth="1"/>
    <col min="7686" max="7686" width="15.7109375" style="203" customWidth="1"/>
    <col min="7687" max="7936" width="9.140625" style="203"/>
    <col min="7937" max="7937" width="5.7109375" style="203" customWidth="1"/>
    <col min="7938" max="7938" width="58.5703125" style="203" customWidth="1"/>
    <col min="7939" max="7939" width="6.7109375" style="203" customWidth="1"/>
    <col min="7940" max="7940" width="5.7109375" style="203" customWidth="1"/>
    <col min="7941" max="7941" width="12.7109375" style="203" customWidth="1"/>
    <col min="7942" max="7942" width="15.7109375" style="203" customWidth="1"/>
    <col min="7943" max="8192" width="9.140625" style="203"/>
    <col min="8193" max="8193" width="5.7109375" style="203" customWidth="1"/>
    <col min="8194" max="8194" width="58.5703125" style="203" customWidth="1"/>
    <col min="8195" max="8195" width="6.7109375" style="203" customWidth="1"/>
    <col min="8196" max="8196" width="5.7109375" style="203" customWidth="1"/>
    <col min="8197" max="8197" width="12.7109375" style="203" customWidth="1"/>
    <col min="8198" max="8198" width="15.7109375" style="203" customWidth="1"/>
    <col min="8199" max="8448" width="9.140625" style="203"/>
    <col min="8449" max="8449" width="5.7109375" style="203" customWidth="1"/>
    <col min="8450" max="8450" width="58.5703125" style="203" customWidth="1"/>
    <col min="8451" max="8451" width="6.7109375" style="203" customWidth="1"/>
    <col min="8452" max="8452" width="5.7109375" style="203" customWidth="1"/>
    <col min="8453" max="8453" width="12.7109375" style="203" customWidth="1"/>
    <col min="8454" max="8454" width="15.7109375" style="203" customWidth="1"/>
    <col min="8455" max="8704" width="9.140625" style="203"/>
    <col min="8705" max="8705" width="5.7109375" style="203" customWidth="1"/>
    <col min="8706" max="8706" width="58.5703125" style="203" customWidth="1"/>
    <col min="8707" max="8707" width="6.7109375" style="203" customWidth="1"/>
    <col min="8708" max="8708" width="5.7109375" style="203" customWidth="1"/>
    <col min="8709" max="8709" width="12.7109375" style="203" customWidth="1"/>
    <col min="8710" max="8710" width="15.7109375" style="203" customWidth="1"/>
    <col min="8711" max="8960" width="9.140625" style="203"/>
    <col min="8961" max="8961" width="5.7109375" style="203" customWidth="1"/>
    <col min="8962" max="8962" width="58.5703125" style="203" customWidth="1"/>
    <col min="8963" max="8963" width="6.7109375" style="203" customWidth="1"/>
    <col min="8964" max="8964" width="5.7109375" style="203" customWidth="1"/>
    <col min="8965" max="8965" width="12.7109375" style="203" customWidth="1"/>
    <col min="8966" max="8966" width="15.7109375" style="203" customWidth="1"/>
    <col min="8967" max="9216" width="9.140625" style="203"/>
    <col min="9217" max="9217" width="5.7109375" style="203" customWidth="1"/>
    <col min="9218" max="9218" width="58.5703125" style="203" customWidth="1"/>
    <col min="9219" max="9219" width="6.7109375" style="203" customWidth="1"/>
    <col min="9220" max="9220" width="5.7109375" style="203" customWidth="1"/>
    <col min="9221" max="9221" width="12.7109375" style="203" customWidth="1"/>
    <col min="9222" max="9222" width="15.7109375" style="203" customWidth="1"/>
    <col min="9223" max="9472" width="9.140625" style="203"/>
    <col min="9473" max="9473" width="5.7109375" style="203" customWidth="1"/>
    <col min="9474" max="9474" width="58.5703125" style="203" customWidth="1"/>
    <col min="9475" max="9475" width="6.7109375" style="203" customWidth="1"/>
    <col min="9476" max="9476" width="5.7109375" style="203" customWidth="1"/>
    <col min="9477" max="9477" width="12.7109375" style="203" customWidth="1"/>
    <col min="9478" max="9478" width="15.7109375" style="203" customWidth="1"/>
    <col min="9479" max="9728" width="9.140625" style="203"/>
    <col min="9729" max="9729" width="5.7109375" style="203" customWidth="1"/>
    <col min="9730" max="9730" width="58.5703125" style="203" customWidth="1"/>
    <col min="9731" max="9731" width="6.7109375" style="203" customWidth="1"/>
    <col min="9732" max="9732" width="5.7109375" style="203" customWidth="1"/>
    <col min="9733" max="9733" width="12.7109375" style="203" customWidth="1"/>
    <col min="9734" max="9734" width="15.7109375" style="203" customWidth="1"/>
    <col min="9735" max="9984" width="9.140625" style="203"/>
    <col min="9985" max="9985" width="5.7109375" style="203" customWidth="1"/>
    <col min="9986" max="9986" width="58.5703125" style="203" customWidth="1"/>
    <col min="9987" max="9987" width="6.7109375" style="203" customWidth="1"/>
    <col min="9988" max="9988" width="5.7109375" style="203" customWidth="1"/>
    <col min="9989" max="9989" width="12.7109375" style="203" customWidth="1"/>
    <col min="9990" max="9990" width="15.7109375" style="203" customWidth="1"/>
    <col min="9991" max="10240" width="9.140625" style="203"/>
    <col min="10241" max="10241" width="5.7109375" style="203" customWidth="1"/>
    <col min="10242" max="10242" width="58.5703125" style="203" customWidth="1"/>
    <col min="10243" max="10243" width="6.7109375" style="203" customWidth="1"/>
    <col min="10244" max="10244" width="5.7109375" style="203" customWidth="1"/>
    <col min="10245" max="10245" width="12.7109375" style="203" customWidth="1"/>
    <col min="10246" max="10246" width="15.7109375" style="203" customWidth="1"/>
    <col min="10247" max="10496" width="9.140625" style="203"/>
    <col min="10497" max="10497" width="5.7109375" style="203" customWidth="1"/>
    <col min="10498" max="10498" width="58.5703125" style="203" customWidth="1"/>
    <col min="10499" max="10499" width="6.7109375" style="203" customWidth="1"/>
    <col min="10500" max="10500" width="5.7109375" style="203" customWidth="1"/>
    <col min="10501" max="10501" width="12.7109375" style="203" customWidth="1"/>
    <col min="10502" max="10502" width="15.7109375" style="203" customWidth="1"/>
    <col min="10503" max="10752" width="9.140625" style="203"/>
    <col min="10753" max="10753" width="5.7109375" style="203" customWidth="1"/>
    <col min="10754" max="10754" width="58.5703125" style="203" customWidth="1"/>
    <col min="10755" max="10755" width="6.7109375" style="203" customWidth="1"/>
    <col min="10756" max="10756" width="5.7109375" style="203" customWidth="1"/>
    <col min="10757" max="10757" width="12.7109375" style="203" customWidth="1"/>
    <col min="10758" max="10758" width="15.7109375" style="203" customWidth="1"/>
    <col min="10759" max="11008" width="9.140625" style="203"/>
    <col min="11009" max="11009" width="5.7109375" style="203" customWidth="1"/>
    <col min="11010" max="11010" width="58.5703125" style="203" customWidth="1"/>
    <col min="11011" max="11011" width="6.7109375" style="203" customWidth="1"/>
    <col min="11012" max="11012" width="5.7109375" style="203" customWidth="1"/>
    <col min="11013" max="11013" width="12.7109375" style="203" customWidth="1"/>
    <col min="11014" max="11014" width="15.7109375" style="203" customWidth="1"/>
    <col min="11015" max="11264" width="9.140625" style="203"/>
    <col min="11265" max="11265" width="5.7109375" style="203" customWidth="1"/>
    <col min="11266" max="11266" width="58.5703125" style="203" customWidth="1"/>
    <col min="11267" max="11267" width="6.7109375" style="203" customWidth="1"/>
    <col min="11268" max="11268" width="5.7109375" style="203" customWidth="1"/>
    <col min="11269" max="11269" width="12.7109375" style="203" customWidth="1"/>
    <col min="11270" max="11270" width="15.7109375" style="203" customWidth="1"/>
    <col min="11271" max="11520" width="9.140625" style="203"/>
    <col min="11521" max="11521" width="5.7109375" style="203" customWidth="1"/>
    <col min="11522" max="11522" width="58.5703125" style="203" customWidth="1"/>
    <col min="11523" max="11523" width="6.7109375" style="203" customWidth="1"/>
    <col min="11524" max="11524" width="5.7109375" style="203" customWidth="1"/>
    <col min="11525" max="11525" width="12.7109375" style="203" customWidth="1"/>
    <col min="11526" max="11526" width="15.7109375" style="203" customWidth="1"/>
    <col min="11527" max="11776" width="9.140625" style="203"/>
    <col min="11777" max="11777" width="5.7109375" style="203" customWidth="1"/>
    <col min="11778" max="11778" width="58.5703125" style="203" customWidth="1"/>
    <col min="11779" max="11779" width="6.7109375" style="203" customWidth="1"/>
    <col min="11780" max="11780" width="5.7109375" style="203" customWidth="1"/>
    <col min="11781" max="11781" width="12.7109375" style="203" customWidth="1"/>
    <col min="11782" max="11782" width="15.7109375" style="203" customWidth="1"/>
    <col min="11783" max="12032" width="9.140625" style="203"/>
    <col min="12033" max="12033" width="5.7109375" style="203" customWidth="1"/>
    <col min="12034" max="12034" width="58.5703125" style="203" customWidth="1"/>
    <col min="12035" max="12035" width="6.7109375" style="203" customWidth="1"/>
    <col min="12036" max="12036" width="5.7109375" style="203" customWidth="1"/>
    <col min="12037" max="12037" width="12.7109375" style="203" customWidth="1"/>
    <col min="12038" max="12038" width="15.7109375" style="203" customWidth="1"/>
    <col min="12039" max="12288" width="9.140625" style="203"/>
    <col min="12289" max="12289" width="5.7109375" style="203" customWidth="1"/>
    <col min="12290" max="12290" width="58.5703125" style="203" customWidth="1"/>
    <col min="12291" max="12291" width="6.7109375" style="203" customWidth="1"/>
    <col min="12292" max="12292" width="5.7109375" style="203" customWidth="1"/>
    <col min="12293" max="12293" width="12.7109375" style="203" customWidth="1"/>
    <col min="12294" max="12294" width="15.7109375" style="203" customWidth="1"/>
    <col min="12295" max="12544" width="9.140625" style="203"/>
    <col min="12545" max="12545" width="5.7109375" style="203" customWidth="1"/>
    <col min="12546" max="12546" width="58.5703125" style="203" customWidth="1"/>
    <col min="12547" max="12547" width="6.7109375" style="203" customWidth="1"/>
    <col min="12548" max="12548" width="5.7109375" style="203" customWidth="1"/>
    <col min="12549" max="12549" width="12.7109375" style="203" customWidth="1"/>
    <col min="12550" max="12550" width="15.7109375" style="203" customWidth="1"/>
    <col min="12551" max="12800" width="9.140625" style="203"/>
    <col min="12801" max="12801" width="5.7109375" style="203" customWidth="1"/>
    <col min="12802" max="12802" width="58.5703125" style="203" customWidth="1"/>
    <col min="12803" max="12803" width="6.7109375" style="203" customWidth="1"/>
    <col min="12804" max="12804" width="5.7109375" style="203" customWidth="1"/>
    <col min="12805" max="12805" width="12.7109375" style="203" customWidth="1"/>
    <col min="12806" max="12806" width="15.7109375" style="203" customWidth="1"/>
    <col min="12807" max="13056" width="9.140625" style="203"/>
    <col min="13057" max="13057" width="5.7109375" style="203" customWidth="1"/>
    <col min="13058" max="13058" width="58.5703125" style="203" customWidth="1"/>
    <col min="13059" max="13059" width="6.7109375" style="203" customWidth="1"/>
    <col min="13060" max="13060" width="5.7109375" style="203" customWidth="1"/>
    <col min="13061" max="13061" width="12.7109375" style="203" customWidth="1"/>
    <col min="13062" max="13062" width="15.7109375" style="203" customWidth="1"/>
    <col min="13063" max="13312" width="9.140625" style="203"/>
    <col min="13313" max="13313" width="5.7109375" style="203" customWidth="1"/>
    <col min="13314" max="13314" width="58.5703125" style="203" customWidth="1"/>
    <col min="13315" max="13315" width="6.7109375" style="203" customWidth="1"/>
    <col min="13316" max="13316" width="5.7109375" style="203" customWidth="1"/>
    <col min="13317" max="13317" width="12.7109375" style="203" customWidth="1"/>
    <col min="13318" max="13318" width="15.7109375" style="203" customWidth="1"/>
    <col min="13319" max="13568" width="9.140625" style="203"/>
    <col min="13569" max="13569" width="5.7109375" style="203" customWidth="1"/>
    <col min="13570" max="13570" width="58.5703125" style="203" customWidth="1"/>
    <col min="13571" max="13571" width="6.7109375" style="203" customWidth="1"/>
    <col min="13572" max="13572" width="5.7109375" style="203" customWidth="1"/>
    <col min="13573" max="13573" width="12.7109375" style="203" customWidth="1"/>
    <col min="13574" max="13574" width="15.7109375" style="203" customWidth="1"/>
    <col min="13575" max="13824" width="9.140625" style="203"/>
    <col min="13825" max="13825" width="5.7109375" style="203" customWidth="1"/>
    <col min="13826" max="13826" width="58.5703125" style="203" customWidth="1"/>
    <col min="13827" max="13827" width="6.7109375" style="203" customWidth="1"/>
    <col min="13828" max="13828" width="5.7109375" style="203" customWidth="1"/>
    <col min="13829" max="13829" width="12.7109375" style="203" customWidth="1"/>
    <col min="13830" max="13830" width="15.7109375" style="203" customWidth="1"/>
    <col min="13831" max="14080" width="9.140625" style="203"/>
    <col min="14081" max="14081" width="5.7109375" style="203" customWidth="1"/>
    <col min="14082" max="14082" width="58.5703125" style="203" customWidth="1"/>
    <col min="14083" max="14083" width="6.7109375" style="203" customWidth="1"/>
    <col min="14084" max="14084" width="5.7109375" style="203" customWidth="1"/>
    <col min="14085" max="14085" width="12.7109375" style="203" customWidth="1"/>
    <col min="14086" max="14086" width="15.7109375" style="203" customWidth="1"/>
    <col min="14087" max="14336" width="9.140625" style="203"/>
    <col min="14337" max="14337" width="5.7109375" style="203" customWidth="1"/>
    <col min="14338" max="14338" width="58.5703125" style="203" customWidth="1"/>
    <col min="14339" max="14339" width="6.7109375" style="203" customWidth="1"/>
    <col min="14340" max="14340" width="5.7109375" style="203" customWidth="1"/>
    <col min="14341" max="14341" width="12.7109375" style="203" customWidth="1"/>
    <col min="14342" max="14342" width="15.7109375" style="203" customWidth="1"/>
    <col min="14343" max="14592" width="9.140625" style="203"/>
    <col min="14593" max="14593" width="5.7109375" style="203" customWidth="1"/>
    <col min="14594" max="14594" width="58.5703125" style="203" customWidth="1"/>
    <col min="14595" max="14595" width="6.7109375" style="203" customWidth="1"/>
    <col min="14596" max="14596" width="5.7109375" style="203" customWidth="1"/>
    <col min="14597" max="14597" width="12.7109375" style="203" customWidth="1"/>
    <col min="14598" max="14598" width="15.7109375" style="203" customWidth="1"/>
    <col min="14599" max="14848" width="9.140625" style="203"/>
    <col min="14849" max="14849" width="5.7109375" style="203" customWidth="1"/>
    <col min="14850" max="14850" width="58.5703125" style="203" customWidth="1"/>
    <col min="14851" max="14851" width="6.7109375" style="203" customWidth="1"/>
    <col min="14852" max="14852" width="5.7109375" style="203" customWidth="1"/>
    <col min="14853" max="14853" width="12.7109375" style="203" customWidth="1"/>
    <col min="14854" max="14854" width="15.7109375" style="203" customWidth="1"/>
    <col min="14855" max="15104" width="9.140625" style="203"/>
    <col min="15105" max="15105" width="5.7109375" style="203" customWidth="1"/>
    <col min="15106" max="15106" width="58.5703125" style="203" customWidth="1"/>
    <col min="15107" max="15107" width="6.7109375" style="203" customWidth="1"/>
    <col min="15108" max="15108" width="5.7109375" style="203" customWidth="1"/>
    <col min="15109" max="15109" width="12.7109375" style="203" customWidth="1"/>
    <col min="15110" max="15110" width="15.7109375" style="203" customWidth="1"/>
    <col min="15111" max="15360" width="9.140625" style="203"/>
    <col min="15361" max="15361" width="5.7109375" style="203" customWidth="1"/>
    <col min="15362" max="15362" width="58.5703125" style="203" customWidth="1"/>
    <col min="15363" max="15363" width="6.7109375" style="203" customWidth="1"/>
    <col min="15364" max="15364" width="5.7109375" style="203" customWidth="1"/>
    <col min="15365" max="15365" width="12.7109375" style="203" customWidth="1"/>
    <col min="15366" max="15366" width="15.7109375" style="203" customWidth="1"/>
    <col min="15367" max="15616" width="9.140625" style="203"/>
    <col min="15617" max="15617" width="5.7109375" style="203" customWidth="1"/>
    <col min="15618" max="15618" width="58.5703125" style="203" customWidth="1"/>
    <col min="15619" max="15619" width="6.7109375" style="203" customWidth="1"/>
    <col min="15620" max="15620" width="5.7109375" style="203" customWidth="1"/>
    <col min="15621" max="15621" width="12.7109375" style="203" customWidth="1"/>
    <col min="15622" max="15622" width="15.7109375" style="203" customWidth="1"/>
    <col min="15623" max="15872" width="9.140625" style="203"/>
    <col min="15873" max="15873" width="5.7109375" style="203" customWidth="1"/>
    <col min="15874" max="15874" width="58.5703125" style="203" customWidth="1"/>
    <col min="15875" max="15875" width="6.7109375" style="203" customWidth="1"/>
    <col min="15876" max="15876" width="5.7109375" style="203" customWidth="1"/>
    <col min="15877" max="15877" width="12.7109375" style="203" customWidth="1"/>
    <col min="15878" max="15878" width="15.7109375" style="203" customWidth="1"/>
    <col min="15879" max="16128" width="9.140625" style="203"/>
    <col min="16129" max="16129" width="5.7109375" style="203" customWidth="1"/>
    <col min="16130" max="16130" width="58.5703125" style="203" customWidth="1"/>
    <col min="16131" max="16131" width="6.7109375" style="203" customWidth="1"/>
    <col min="16132" max="16132" width="5.7109375" style="203" customWidth="1"/>
    <col min="16133" max="16133" width="12.7109375" style="203" customWidth="1"/>
    <col min="16134" max="16134" width="15.7109375" style="203" customWidth="1"/>
    <col min="16135" max="16384" width="9.140625" style="203"/>
  </cols>
  <sheetData>
    <row r="1" spans="1:6" s="163" customFormat="1" ht="15">
      <c r="A1" s="157"/>
      <c r="B1" s="158"/>
      <c r="C1" s="159"/>
      <c r="D1" s="160"/>
      <c r="E1" s="161"/>
      <c r="F1" s="162"/>
    </row>
    <row r="2" spans="1:6" s="163" customFormat="1" ht="15">
      <c r="A2" s="157"/>
      <c r="B2" s="164"/>
      <c r="C2" s="159"/>
      <c r="D2" s="160"/>
      <c r="E2" s="160"/>
      <c r="F2" s="162"/>
    </row>
    <row r="3" spans="1:6" s="163" customFormat="1" ht="15">
      <c r="A3" s="79"/>
      <c r="C3" s="165"/>
      <c r="E3" s="166"/>
      <c r="F3" s="162"/>
    </row>
    <row r="4" spans="1:6" s="163" customFormat="1" ht="14.25">
      <c r="B4" s="167"/>
      <c r="C4" s="165"/>
      <c r="E4" s="168"/>
      <c r="F4" s="162"/>
    </row>
    <row r="5" spans="1:6" s="163" customFormat="1" ht="15">
      <c r="A5" s="79" t="s">
        <v>118</v>
      </c>
      <c r="B5" s="169" t="s">
        <v>125</v>
      </c>
      <c r="C5" s="165"/>
      <c r="E5" s="170"/>
      <c r="F5" s="162"/>
    </row>
    <row r="6" spans="1:6" s="163" customFormat="1">
      <c r="A6" s="171"/>
      <c r="B6" s="167"/>
      <c r="C6" s="165"/>
      <c r="E6" s="172"/>
      <c r="F6" s="173"/>
    </row>
    <row r="7" spans="1:6" s="163" customFormat="1">
      <c r="A7" s="174" t="s">
        <v>93</v>
      </c>
      <c r="B7" s="174" t="s">
        <v>94</v>
      </c>
      <c r="C7" s="174" t="s">
        <v>126</v>
      </c>
      <c r="D7" s="174" t="s">
        <v>96</v>
      </c>
      <c r="E7" s="175" t="s">
        <v>97</v>
      </c>
      <c r="F7" s="175" t="s">
        <v>98</v>
      </c>
    </row>
    <row r="8" spans="1:6" s="180" customFormat="1" ht="14.25">
      <c r="A8" s="176"/>
      <c r="B8" s="177"/>
      <c r="C8" s="178"/>
      <c r="D8" s="179"/>
      <c r="E8" s="179"/>
    </row>
    <row r="9" spans="1:6" s="180" customFormat="1" ht="14.25">
      <c r="A9" s="171" t="s">
        <v>127</v>
      </c>
      <c r="B9" s="167" t="s">
        <v>128</v>
      </c>
      <c r="C9" s="165"/>
      <c r="D9" s="163"/>
      <c r="E9" s="181"/>
      <c r="F9" s="182"/>
    </row>
    <row r="10" spans="1:6" s="167" customFormat="1">
      <c r="A10" s="171"/>
      <c r="B10" s="183"/>
      <c r="C10" s="184"/>
      <c r="E10" s="181"/>
      <c r="F10" s="185"/>
    </row>
    <row r="11" spans="1:6" s="163" customFormat="1">
      <c r="A11" s="171" t="s">
        <v>129</v>
      </c>
      <c r="B11" s="167" t="s">
        <v>130</v>
      </c>
      <c r="C11" s="184"/>
      <c r="D11" s="167"/>
      <c r="E11" s="181" t="str">
        <f>IF(AND(ISNUMBER(#REF!),ISNUMBER(#REF!)),ROUND((#REF!*#REF!/(1-#REF!)+#REF!*#REF!*#REF!)*#REF!*#REF!*#REF!,0)," ")</f>
        <v xml:space="preserve"> </v>
      </c>
      <c r="F11" s="181" t="str">
        <f>IF(AND(ISNUMBER(C11),ISNUMBER(E11)),C11*E11," ")</f>
        <v xml:space="preserve"> </v>
      </c>
    </row>
    <row r="12" spans="1:6" s="167" customFormat="1">
      <c r="A12" s="171"/>
      <c r="B12" s="163" t="s">
        <v>131</v>
      </c>
      <c r="C12" s="165"/>
      <c r="D12" s="163"/>
      <c r="E12" s="181"/>
      <c r="F12" s="181" t="str">
        <f>IF(AND(ISNUMBER(C12),ISNUMBER(E12)),C12*E12," ")</f>
        <v xml:space="preserve"> </v>
      </c>
    </row>
    <row r="13" spans="1:6" s="163" customFormat="1">
      <c r="A13" s="171"/>
      <c r="B13" s="167"/>
      <c r="C13" s="165"/>
      <c r="E13" s="181"/>
      <c r="F13" s="181" t="str">
        <f>IF(AND(ISNUMBER(C13),ISNUMBER(E13)),C13*E13," ")</f>
        <v xml:space="preserve"> </v>
      </c>
    </row>
    <row r="14" spans="1:6" s="163" customFormat="1">
      <c r="A14" s="186">
        <v>1002</v>
      </c>
      <c r="B14" s="163" t="s">
        <v>132</v>
      </c>
      <c r="C14" s="165">
        <v>3</v>
      </c>
      <c r="D14" s="163" t="s">
        <v>27</v>
      </c>
      <c r="E14" s="181"/>
      <c r="F14" s="187">
        <f>C14*E14</f>
        <v>0</v>
      </c>
    </row>
    <row r="15" spans="1:6" s="163" customFormat="1">
      <c r="A15" s="186">
        <v>1002</v>
      </c>
      <c r="B15" s="188" t="s">
        <v>133</v>
      </c>
      <c r="C15" s="165">
        <v>1</v>
      </c>
      <c r="D15" s="163" t="s">
        <v>0</v>
      </c>
      <c r="E15" s="187"/>
      <c r="F15" s="187">
        <f>ROUND(SUM(F14:F14)*10%,1)</f>
        <v>0</v>
      </c>
    </row>
    <row r="16" spans="1:6" s="163" customFormat="1">
      <c r="A16" s="186"/>
      <c r="B16" s="188"/>
      <c r="C16" s="165"/>
      <c r="E16" s="187"/>
      <c r="F16" s="187"/>
    </row>
    <row r="17" spans="1:6" s="163" customFormat="1">
      <c r="A17" s="171"/>
      <c r="B17" s="183" t="s">
        <v>134</v>
      </c>
      <c r="C17" s="165"/>
      <c r="E17" s="181"/>
      <c r="F17" s="189">
        <f>SUM(F14:F15)</f>
        <v>0</v>
      </c>
    </row>
    <row r="18" spans="1:6" s="81" customFormat="1">
      <c r="A18" s="171"/>
      <c r="B18" s="190"/>
      <c r="C18" s="191"/>
      <c r="D18" s="192"/>
      <c r="E18" s="193"/>
      <c r="F18" s="194"/>
    </row>
    <row r="19" spans="1:6" s="163" customFormat="1">
      <c r="A19" s="171"/>
      <c r="C19" s="165"/>
      <c r="E19" s="181"/>
      <c r="F19" s="181"/>
    </row>
    <row r="20" spans="1:6" s="163" customFormat="1">
      <c r="A20" s="171"/>
      <c r="B20" s="183" t="s">
        <v>135</v>
      </c>
      <c r="C20" s="184"/>
      <c r="D20" s="167"/>
      <c r="E20" s="181"/>
      <c r="F20" s="185">
        <f>SUM(F17)</f>
        <v>0</v>
      </c>
    </row>
    <row r="21" spans="1:6" s="167" customFormat="1">
      <c r="A21" s="171" t="s">
        <v>136</v>
      </c>
      <c r="B21" s="167" t="s">
        <v>137</v>
      </c>
      <c r="C21" s="165"/>
      <c r="D21" s="163"/>
      <c r="E21" s="181"/>
      <c r="F21" s="182"/>
    </row>
    <row r="22" spans="1:6" s="163" customFormat="1">
      <c r="A22" s="171"/>
      <c r="B22" s="163" t="s">
        <v>138</v>
      </c>
      <c r="C22" s="165"/>
      <c r="E22" s="181"/>
      <c r="F22" s="182"/>
    </row>
    <row r="23" spans="1:6" s="163" customFormat="1" ht="76.5">
      <c r="A23" s="171"/>
      <c r="B23" s="195" t="s">
        <v>139</v>
      </c>
      <c r="C23" s="165"/>
      <c r="E23" s="181"/>
      <c r="F23" s="182"/>
    </row>
    <row r="24" spans="1:6" s="163" customFormat="1" ht="51">
      <c r="A24" s="171"/>
      <c r="B24" s="195" t="s">
        <v>140</v>
      </c>
      <c r="C24" s="165"/>
      <c r="E24" s="181"/>
      <c r="F24" s="182"/>
    </row>
    <row r="25" spans="1:6" s="163" customFormat="1">
      <c r="A25" s="171"/>
      <c r="C25" s="165"/>
      <c r="E25" s="181"/>
      <c r="F25" s="182"/>
    </row>
    <row r="26" spans="1:6" s="163" customFormat="1" ht="13.5" customHeight="1">
      <c r="A26" s="186">
        <v>2001</v>
      </c>
      <c r="B26" s="163" t="s">
        <v>141</v>
      </c>
      <c r="C26" s="165">
        <v>60</v>
      </c>
      <c r="D26" s="163" t="s">
        <v>142</v>
      </c>
      <c r="E26" s="181"/>
      <c r="F26" s="196">
        <f>C26*E26</f>
        <v>0</v>
      </c>
    </row>
    <row r="27" spans="1:6" s="163" customFormat="1" ht="13.5" customHeight="1">
      <c r="A27" s="186">
        <v>2002</v>
      </c>
      <c r="B27" s="163" t="s">
        <v>143</v>
      </c>
      <c r="C27" s="165">
        <v>250</v>
      </c>
      <c r="D27" s="163" t="s">
        <v>142</v>
      </c>
      <c r="E27" s="181"/>
      <c r="F27" s="196">
        <f>C27*E27</f>
        <v>0</v>
      </c>
    </row>
    <row r="28" spans="1:6" s="163" customFormat="1">
      <c r="A28" s="186">
        <v>2003</v>
      </c>
      <c r="B28" s="163" t="s">
        <v>144</v>
      </c>
      <c r="C28" s="165">
        <v>80</v>
      </c>
      <c r="D28" s="163" t="s">
        <v>142</v>
      </c>
      <c r="E28" s="181"/>
      <c r="F28" s="196">
        <f>C28*E28</f>
        <v>0</v>
      </c>
    </row>
    <row r="29" spans="1:6" s="167" customFormat="1">
      <c r="A29" s="186">
        <v>2004</v>
      </c>
      <c r="B29" s="163" t="s">
        <v>145</v>
      </c>
      <c r="C29" s="165">
        <v>100</v>
      </c>
      <c r="D29" s="163" t="s">
        <v>142</v>
      </c>
      <c r="E29" s="181"/>
      <c r="F29" s="196">
        <f>C29*E29</f>
        <v>0</v>
      </c>
    </row>
    <row r="30" spans="1:6" s="167" customFormat="1">
      <c r="A30" s="171"/>
      <c r="B30" s="163"/>
      <c r="C30" s="165"/>
      <c r="D30" s="163"/>
      <c r="E30" s="181"/>
      <c r="F30" s="182"/>
    </row>
    <row r="31" spans="1:6" s="163" customFormat="1">
      <c r="A31" s="171"/>
      <c r="B31" s="183" t="s">
        <v>146</v>
      </c>
      <c r="C31" s="184"/>
      <c r="D31" s="167"/>
      <c r="E31" s="181"/>
      <c r="F31" s="185">
        <f>SUM(F26:F29)</f>
        <v>0</v>
      </c>
    </row>
    <row r="32" spans="1:6" s="163" customFormat="1">
      <c r="A32" s="171"/>
      <c r="B32" s="183"/>
      <c r="C32" s="184"/>
      <c r="D32" s="167"/>
      <c r="E32" s="181"/>
      <c r="F32" s="185"/>
    </row>
    <row r="33" spans="1:6" s="167" customFormat="1">
      <c r="A33" s="171"/>
      <c r="B33" s="163"/>
      <c r="C33" s="165"/>
      <c r="D33" s="163"/>
      <c r="E33" s="181"/>
      <c r="F33" s="182"/>
    </row>
    <row r="34" spans="1:6" s="163" customFormat="1">
      <c r="A34" s="171" t="s">
        <v>147</v>
      </c>
      <c r="B34" s="167" t="s">
        <v>148</v>
      </c>
      <c r="C34" s="165"/>
      <c r="E34" s="181"/>
      <c r="F34" s="182"/>
    </row>
    <row r="35" spans="1:6" s="163" customFormat="1">
      <c r="A35" s="171"/>
      <c r="B35" s="163" t="s">
        <v>149</v>
      </c>
      <c r="C35" s="165"/>
      <c r="E35" s="181"/>
      <c r="F35" s="182"/>
    </row>
    <row r="36" spans="1:6" s="163" customFormat="1">
      <c r="A36" s="171"/>
      <c r="C36" s="165"/>
      <c r="E36" s="181"/>
      <c r="F36" s="182"/>
    </row>
    <row r="37" spans="1:6" s="163" customFormat="1">
      <c r="A37" s="171" t="s">
        <v>150</v>
      </c>
      <c r="B37" s="167" t="s">
        <v>151</v>
      </c>
      <c r="C37" s="165"/>
      <c r="E37" s="181"/>
      <c r="F37" s="182"/>
    </row>
    <row r="38" spans="1:6" s="163" customFormat="1" ht="51">
      <c r="A38" s="186">
        <v>3001</v>
      </c>
      <c r="B38" s="163" t="s">
        <v>152</v>
      </c>
      <c r="C38" s="197">
        <v>10</v>
      </c>
      <c r="D38" s="197" t="s">
        <v>27</v>
      </c>
      <c r="E38" s="198"/>
      <c r="F38" s="199">
        <f>C38*E38</f>
        <v>0</v>
      </c>
    </row>
    <row r="39" spans="1:6" s="163" customFormat="1" ht="51">
      <c r="A39" s="186">
        <v>3002</v>
      </c>
      <c r="B39" s="163" t="s">
        <v>153</v>
      </c>
      <c r="C39" s="197">
        <v>2</v>
      </c>
      <c r="D39" s="197" t="s">
        <v>27</v>
      </c>
      <c r="E39" s="198"/>
      <c r="F39" s="199">
        <f>C39*E39</f>
        <v>0</v>
      </c>
    </row>
    <row r="40" spans="1:6" s="163" customFormat="1" ht="63.75">
      <c r="A40" s="186">
        <v>3003</v>
      </c>
      <c r="B40" s="163" t="s">
        <v>154</v>
      </c>
      <c r="C40" s="197">
        <v>3</v>
      </c>
      <c r="D40" s="197" t="s">
        <v>27</v>
      </c>
      <c r="E40" s="198"/>
      <c r="F40" s="199">
        <f>C40*E40</f>
        <v>0</v>
      </c>
    </row>
    <row r="41" spans="1:6" s="163" customFormat="1" ht="63.75">
      <c r="A41" s="186">
        <v>3004</v>
      </c>
      <c r="B41" s="163" t="s">
        <v>155</v>
      </c>
      <c r="C41" s="197">
        <v>2</v>
      </c>
      <c r="D41" s="197" t="s">
        <v>27</v>
      </c>
      <c r="E41" s="198"/>
      <c r="F41" s="199">
        <f>C41*E41</f>
        <v>0</v>
      </c>
    </row>
    <row r="42" spans="1:6" s="163" customFormat="1">
      <c r="A42" s="186"/>
      <c r="C42" s="165"/>
      <c r="E42" s="181"/>
      <c r="F42" s="196"/>
    </row>
    <row r="43" spans="1:6" s="163" customFormat="1">
      <c r="A43" s="186"/>
      <c r="C43" s="165"/>
      <c r="E43" s="181"/>
      <c r="F43" s="182"/>
    </row>
    <row r="44" spans="1:6" s="163" customFormat="1">
      <c r="A44" s="186"/>
      <c r="B44" s="183" t="s">
        <v>156</v>
      </c>
      <c r="C44" s="184"/>
      <c r="D44" s="167"/>
      <c r="E44" s="181"/>
      <c r="F44" s="185">
        <f>SUM(F38:F41)</f>
        <v>0</v>
      </c>
    </row>
    <row r="45" spans="1:6" s="167" customFormat="1">
      <c r="A45" s="186"/>
      <c r="B45" s="183"/>
      <c r="C45" s="184"/>
      <c r="E45" s="181"/>
      <c r="F45" s="185"/>
    </row>
    <row r="46" spans="1:6" s="167" customFormat="1">
      <c r="A46" s="171"/>
      <c r="B46" s="163"/>
      <c r="C46" s="165"/>
      <c r="D46" s="163"/>
      <c r="E46" s="181"/>
      <c r="F46" s="182"/>
    </row>
    <row r="47" spans="1:6" s="163" customFormat="1">
      <c r="A47" s="171" t="s">
        <v>157</v>
      </c>
      <c r="B47" s="167" t="s">
        <v>158</v>
      </c>
      <c r="C47" s="165"/>
      <c r="E47" s="181"/>
      <c r="F47" s="182"/>
    </row>
    <row r="48" spans="1:6" s="163" customFormat="1">
      <c r="A48" s="171"/>
      <c r="B48" s="163" t="s">
        <v>159</v>
      </c>
      <c r="C48" s="165"/>
      <c r="E48" s="181"/>
      <c r="F48" s="182"/>
    </row>
    <row r="49" spans="1:6" s="163" customFormat="1">
      <c r="A49" s="171"/>
      <c r="C49" s="165"/>
      <c r="E49" s="181"/>
      <c r="F49" s="182"/>
    </row>
    <row r="50" spans="1:6" s="163" customFormat="1" ht="38.25">
      <c r="A50" s="186">
        <v>4001</v>
      </c>
      <c r="B50" s="200" t="s">
        <v>160</v>
      </c>
      <c r="C50" s="165">
        <v>34</v>
      </c>
      <c r="D50" s="163" t="s">
        <v>142</v>
      </c>
      <c r="E50" s="181"/>
      <c r="F50" s="181" t="str">
        <f t="shared" ref="F50:F65" si="0">IF(AND(ISNUMBER(C50),ISNUMBER(E50)),C50*E50," ")</f>
        <v xml:space="preserve"> </v>
      </c>
    </row>
    <row r="51" spans="1:6" s="201" customFormat="1">
      <c r="A51" s="186">
        <v>4002</v>
      </c>
      <c r="B51" s="163" t="s">
        <v>161</v>
      </c>
      <c r="C51" s="165">
        <v>2</v>
      </c>
      <c r="D51" s="163" t="s">
        <v>162</v>
      </c>
      <c r="E51" s="181"/>
      <c r="F51" s="181" t="str">
        <f>IF(AND(ISNUMBER(C51),ISNUMBER(E51)),C51*E51," ")</f>
        <v xml:space="preserve"> </v>
      </c>
    </row>
    <row r="52" spans="1:6" s="201" customFormat="1" ht="25.5">
      <c r="A52" s="186">
        <v>4003</v>
      </c>
      <c r="B52" s="81" t="s">
        <v>163</v>
      </c>
      <c r="C52" s="165">
        <v>1</v>
      </c>
      <c r="D52" s="163" t="s">
        <v>162</v>
      </c>
      <c r="E52" s="181"/>
      <c r="F52" s="181" t="str">
        <f t="shared" si="0"/>
        <v xml:space="preserve"> </v>
      </c>
    </row>
    <row r="53" spans="1:6" s="201" customFormat="1">
      <c r="A53" s="186">
        <v>4004</v>
      </c>
      <c r="B53" s="200" t="s">
        <v>164</v>
      </c>
      <c r="C53" s="165">
        <v>10</v>
      </c>
      <c r="D53" s="163" t="s">
        <v>162</v>
      </c>
      <c r="E53" s="181"/>
      <c r="F53" s="181" t="str">
        <f t="shared" si="0"/>
        <v xml:space="preserve"> </v>
      </c>
    </row>
    <row r="54" spans="1:6" s="201" customFormat="1">
      <c r="A54" s="186">
        <v>4005</v>
      </c>
      <c r="B54" s="200" t="s">
        <v>165</v>
      </c>
      <c r="C54" s="165">
        <v>50</v>
      </c>
      <c r="D54" s="163" t="s">
        <v>142</v>
      </c>
      <c r="E54" s="181"/>
      <c r="F54" s="181" t="str">
        <f t="shared" si="0"/>
        <v xml:space="preserve"> </v>
      </c>
    </row>
    <row r="55" spans="1:6" s="201" customFormat="1" ht="25.5">
      <c r="A55" s="186">
        <v>4006</v>
      </c>
      <c r="B55" s="200" t="s">
        <v>166</v>
      </c>
      <c r="C55" s="165">
        <v>2</v>
      </c>
      <c r="D55" s="163" t="s">
        <v>142</v>
      </c>
      <c r="E55" s="181"/>
      <c r="F55" s="181" t="str">
        <f t="shared" si="0"/>
        <v xml:space="preserve"> </v>
      </c>
    </row>
    <row r="56" spans="1:6" s="201" customFormat="1" ht="25.5">
      <c r="A56" s="186">
        <v>4007</v>
      </c>
      <c r="B56" s="200" t="s">
        <v>167</v>
      </c>
      <c r="C56" s="165">
        <v>4</v>
      </c>
      <c r="D56" s="163" t="s">
        <v>162</v>
      </c>
      <c r="E56" s="181"/>
      <c r="F56" s="181" t="str">
        <f t="shared" si="0"/>
        <v xml:space="preserve"> </v>
      </c>
    </row>
    <row r="57" spans="1:6" s="201" customFormat="1" ht="25.5">
      <c r="A57" s="186">
        <v>4008</v>
      </c>
      <c r="B57" s="200" t="s">
        <v>168</v>
      </c>
      <c r="C57" s="165">
        <v>4</v>
      </c>
      <c r="D57" s="163" t="s">
        <v>162</v>
      </c>
      <c r="E57" s="181"/>
      <c r="F57" s="181" t="str">
        <f t="shared" si="0"/>
        <v xml:space="preserve"> </v>
      </c>
    </row>
    <row r="58" spans="1:6" s="201" customFormat="1" ht="25.5">
      <c r="A58" s="186">
        <v>4009</v>
      </c>
      <c r="B58" s="200" t="s">
        <v>169</v>
      </c>
      <c r="C58" s="165">
        <v>5</v>
      </c>
      <c r="D58" s="163" t="s">
        <v>142</v>
      </c>
      <c r="E58" s="181"/>
      <c r="F58" s="181" t="str">
        <f t="shared" si="0"/>
        <v xml:space="preserve"> </v>
      </c>
    </row>
    <row r="59" spans="1:6" s="163" customFormat="1">
      <c r="A59" s="186">
        <v>4010</v>
      </c>
      <c r="B59" s="163" t="s">
        <v>170</v>
      </c>
      <c r="C59" s="165">
        <v>1</v>
      </c>
      <c r="D59" s="163" t="s">
        <v>162</v>
      </c>
      <c r="E59" s="181"/>
      <c r="F59" s="181" t="str">
        <f t="shared" si="0"/>
        <v xml:space="preserve"> </v>
      </c>
    </row>
    <row r="60" spans="1:6" s="163" customFormat="1">
      <c r="A60" s="186">
        <v>4011</v>
      </c>
      <c r="B60" s="163" t="s">
        <v>171</v>
      </c>
      <c r="C60" s="165">
        <v>5</v>
      </c>
      <c r="D60" s="163" t="s">
        <v>162</v>
      </c>
      <c r="E60" s="181"/>
      <c r="F60" s="181" t="str">
        <f t="shared" si="0"/>
        <v xml:space="preserve"> </v>
      </c>
    </row>
    <row r="61" spans="1:6" s="163" customFormat="1">
      <c r="A61" s="186">
        <v>4012</v>
      </c>
      <c r="B61" s="163" t="s">
        <v>172</v>
      </c>
      <c r="C61" s="202">
        <v>20</v>
      </c>
      <c r="D61" s="203" t="s">
        <v>142</v>
      </c>
      <c r="E61" s="181"/>
      <c r="F61" s="181" t="str">
        <f t="shared" si="0"/>
        <v xml:space="preserve"> </v>
      </c>
    </row>
    <row r="62" spans="1:6" s="163" customFormat="1">
      <c r="A62" s="186">
        <v>4013</v>
      </c>
      <c r="B62" s="163" t="s">
        <v>173</v>
      </c>
      <c r="C62" s="202">
        <v>8</v>
      </c>
      <c r="D62" s="203" t="s">
        <v>174</v>
      </c>
      <c r="E62" s="181"/>
      <c r="F62" s="181" t="str">
        <f t="shared" si="0"/>
        <v xml:space="preserve"> </v>
      </c>
    </row>
    <row r="63" spans="1:6" s="163" customFormat="1">
      <c r="A63" s="186">
        <v>4014</v>
      </c>
      <c r="B63" s="163" t="s">
        <v>175</v>
      </c>
      <c r="C63" s="202">
        <v>8</v>
      </c>
      <c r="D63" s="203" t="s">
        <v>174</v>
      </c>
      <c r="E63" s="181"/>
      <c r="F63" s="181" t="str">
        <f t="shared" si="0"/>
        <v xml:space="preserve"> </v>
      </c>
    </row>
    <row r="64" spans="1:6" s="163" customFormat="1">
      <c r="A64" s="186">
        <v>4015</v>
      </c>
      <c r="B64" s="163" t="s">
        <v>176</v>
      </c>
      <c r="C64" s="202">
        <v>34</v>
      </c>
      <c r="D64" s="203" t="s">
        <v>142</v>
      </c>
      <c r="E64" s="181"/>
      <c r="F64" s="181" t="str">
        <f t="shared" si="0"/>
        <v xml:space="preserve"> </v>
      </c>
    </row>
    <row r="65" spans="1:6" s="201" customFormat="1">
      <c r="A65" s="186">
        <v>4016</v>
      </c>
      <c r="B65" s="163" t="s">
        <v>177</v>
      </c>
      <c r="C65" s="165">
        <v>10</v>
      </c>
      <c r="D65" s="163" t="s">
        <v>178</v>
      </c>
      <c r="E65" s="181"/>
      <c r="F65" s="181" t="str">
        <f t="shared" si="0"/>
        <v xml:space="preserve"> </v>
      </c>
    </row>
    <row r="66" spans="1:6" s="204" customFormat="1">
      <c r="A66" s="186">
        <v>4017</v>
      </c>
      <c r="B66" s="188" t="s">
        <v>179</v>
      </c>
      <c r="C66" s="165">
        <v>1</v>
      </c>
      <c r="D66" s="163" t="s">
        <v>0</v>
      </c>
      <c r="E66" s="181"/>
      <c r="F66" s="187">
        <f>ROUND(SUM(F50:F65)*10%,1)</f>
        <v>0</v>
      </c>
    </row>
    <row r="67" spans="1:6" s="163" customFormat="1">
      <c r="A67" s="171"/>
      <c r="C67" s="165"/>
      <c r="E67" s="181"/>
      <c r="F67" s="182"/>
    </row>
    <row r="68" spans="1:6" s="163" customFormat="1">
      <c r="A68" s="171"/>
      <c r="B68" s="183" t="s">
        <v>180</v>
      </c>
      <c r="C68" s="184"/>
      <c r="D68" s="167"/>
      <c r="E68" s="181"/>
      <c r="F68" s="185">
        <f>SUM(F50:F66)</f>
        <v>0</v>
      </c>
    </row>
    <row r="69" spans="1:6" s="163" customFormat="1">
      <c r="A69" s="171"/>
      <c r="B69" s="183"/>
      <c r="C69" s="184"/>
      <c r="D69" s="167"/>
      <c r="E69" s="181"/>
      <c r="F69" s="185"/>
    </row>
    <row r="70" spans="1:6" s="163" customFormat="1">
      <c r="A70" s="171"/>
      <c r="B70" s="183"/>
      <c r="C70" s="184"/>
      <c r="D70" s="167"/>
      <c r="E70" s="181"/>
      <c r="F70" s="182"/>
    </row>
    <row r="71" spans="1:6" s="163" customFormat="1">
      <c r="A71" s="171" t="s">
        <v>181</v>
      </c>
      <c r="B71" s="167" t="s">
        <v>182</v>
      </c>
      <c r="C71" s="165"/>
      <c r="E71" s="181"/>
      <c r="F71" s="182"/>
    </row>
    <row r="72" spans="1:6" s="163" customFormat="1">
      <c r="A72" s="171"/>
      <c r="C72" s="165"/>
      <c r="E72" s="181"/>
      <c r="F72" s="182"/>
    </row>
    <row r="73" spans="1:6" s="163" customFormat="1">
      <c r="A73" s="186">
        <v>5001</v>
      </c>
      <c r="B73" s="163" t="s">
        <v>183</v>
      </c>
      <c r="C73" s="165">
        <v>3</v>
      </c>
      <c r="D73" s="163" t="s">
        <v>162</v>
      </c>
      <c r="E73" s="181"/>
      <c r="F73" s="181" t="str">
        <f>IF(AND(ISNUMBER(C73),ISNUMBER(E73)),C73*E73," ")</f>
        <v xml:space="preserve"> </v>
      </c>
    </row>
    <row r="74" spans="1:6" s="163" customFormat="1">
      <c r="A74" s="186">
        <v>5002</v>
      </c>
      <c r="B74" s="205" t="s">
        <v>184</v>
      </c>
      <c r="C74" s="165">
        <v>10</v>
      </c>
      <c r="D74" s="163" t="s">
        <v>162</v>
      </c>
      <c r="E74" s="181"/>
      <c r="F74" s="181" t="str">
        <f>IF(AND(ISNUMBER(C74),ISNUMBER(E74)),C74*E74," ")</f>
        <v xml:space="preserve"> </v>
      </c>
    </row>
    <row r="75" spans="1:6" s="163" customFormat="1">
      <c r="A75" s="186">
        <v>5003</v>
      </c>
      <c r="B75" s="206" t="s">
        <v>185</v>
      </c>
      <c r="C75" s="165">
        <v>1</v>
      </c>
      <c r="D75" s="163" t="s">
        <v>0</v>
      </c>
      <c r="E75" s="181"/>
      <c r="F75" s="181" t="str">
        <f>IF(AND(ISNUMBER(C75),ISNUMBER(E75)),C75*E75," ")</f>
        <v xml:space="preserve"> </v>
      </c>
    </row>
    <row r="76" spans="1:6" s="163" customFormat="1">
      <c r="A76" s="171"/>
      <c r="C76" s="165"/>
      <c r="E76" s="181"/>
      <c r="F76" s="181"/>
    </row>
    <row r="77" spans="1:6" s="163" customFormat="1">
      <c r="A77" s="171"/>
      <c r="C77" s="165"/>
      <c r="E77" s="181"/>
      <c r="F77" s="181"/>
    </row>
    <row r="78" spans="1:6" s="163" customFormat="1">
      <c r="A78" s="171"/>
      <c r="B78" s="183" t="s">
        <v>186</v>
      </c>
      <c r="C78" s="184"/>
      <c r="D78" s="167"/>
      <c r="E78" s="181" t="str">
        <f>IF(AND(ISNUMBER(#REF!),ISNUMBER(#REF!)),ROUND((#REF!*#REF!/(1-#REF!)+#REF!*#REF!*#REF!)*#REF!*#REF!*#REF!,0)," ")</f>
        <v xml:space="preserve"> </v>
      </c>
      <c r="F78" s="185">
        <f>SUM(F73:F75)</f>
        <v>0</v>
      </c>
    </row>
    <row r="79" spans="1:6" s="163" customFormat="1">
      <c r="A79" s="171"/>
      <c r="B79" s="183"/>
      <c r="C79" s="184"/>
      <c r="D79" s="167"/>
      <c r="E79" s="181"/>
      <c r="F79" s="185"/>
    </row>
    <row r="80" spans="1:6" s="163" customFormat="1">
      <c r="A80" s="171"/>
      <c r="B80" s="167"/>
      <c r="C80" s="184"/>
      <c r="D80" s="167"/>
      <c r="E80" s="181"/>
      <c r="F80" s="182"/>
    </row>
    <row r="81" spans="1:6" s="163" customFormat="1">
      <c r="A81" s="171"/>
      <c r="C81" s="165"/>
      <c r="E81" s="181" t="str">
        <f>IF(AND(ISNUMBER(#REF!),ISNUMBER(#REF!)),ROUND((#REF!*#REF!/(1-#REF!)+#REF!*#REF!*#REF!)*#REF!*#REF!*#REF!,0)," ")</f>
        <v xml:space="preserve"> </v>
      </c>
      <c r="F81" s="182"/>
    </row>
    <row r="82" spans="1:6" s="163" customFormat="1">
      <c r="A82" s="207"/>
      <c r="B82" s="208"/>
      <c r="C82" s="209"/>
      <c r="D82" s="208"/>
      <c r="E82" s="210"/>
      <c r="F82" s="211"/>
    </row>
    <row r="83" spans="1:6" s="208" customFormat="1" ht="15">
      <c r="A83" s="79"/>
      <c r="B83" s="212" t="s">
        <v>187</v>
      </c>
      <c r="C83" s="213"/>
      <c r="D83" s="212"/>
      <c r="E83" s="214"/>
      <c r="F83" s="215">
        <f>F20+F31+F44+F68+F78</f>
        <v>0</v>
      </c>
    </row>
    <row r="84" spans="1:6" s="212" customFormat="1" ht="15">
      <c r="A84" s="207"/>
      <c r="B84" s="208"/>
      <c r="C84" s="209"/>
      <c r="D84" s="208"/>
      <c r="E84" s="210"/>
      <c r="F84" s="211"/>
    </row>
    <row r="85" spans="1:6" s="208" customFormat="1">
      <c r="A85" s="171"/>
      <c r="B85" s="163"/>
      <c r="C85" s="165"/>
      <c r="D85" s="163"/>
      <c r="E85" s="205"/>
      <c r="F85" s="216"/>
    </row>
    <row r="86" spans="1:6" s="163" customFormat="1">
      <c r="A86" s="171"/>
      <c r="C86" s="165"/>
      <c r="E86" s="205"/>
      <c r="F86" s="216"/>
    </row>
    <row r="87" spans="1:6" s="163" customFormat="1">
      <c r="A87" s="217"/>
      <c r="B87" s="218" t="s">
        <v>188</v>
      </c>
      <c r="C87" s="68"/>
      <c r="D87" s="205"/>
      <c r="E87" s="205"/>
      <c r="F87" s="216"/>
    </row>
    <row r="88" spans="1:6" s="201" customFormat="1" ht="25.5">
      <c r="A88" s="217" t="s">
        <v>99</v>
      </c>
      <c r="B88" s="219" t="s">
        <v>189</v>
      </c>
      <c r="C88" s="68"/>
    </row>
    <row r="89" spans="1:6" s="201" customFormat="1">
      <c r="A89" s="217"/>
      <c r="B89" s="203"/>
      <c r="C89" s="202"/>
      <c r="D89" s="203"/>
      <c r="E89" s="205"/>
      <c r="F89" s="216"/>
    </row>
  </sheetData>
  <pageMargins left="0.78740157480314965" right="0.74803149606299213" top="0.59055118110236227" bottom="0.59055118110236227" header="0" footer="0"/>
  <pageSetup paperSize="9" scale="83" orientation="portrait" r:id="rId1"/>
  <headerFooter alignWithMargins="0">
    <oddFooter>Stran &amp;P od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E344E-7A02-40F3-BCD9-26BF5E64F1A9}">
  <sheetPr>
    <tabColor theme="7" tint="0.39997558519241921"/>
  </sheetPr>
  <dimension ref="A1:F55"/>
  <sheetViews>
    <sheetView showZeros="0" view="pageBreakPreview" topLeftCell="A21" zoomScaleNormal="100" zoomScaleSheetLayoutView="100" workbookViewId="0">
      <selection activeCell="E43" sqref="E10:E43"/>
    </sheetView>
  </sheetViews>
  <sheetFormatPr defaultRowHeight="12.75"/>
  <cols>
    <col min="1" max="1" width="5.7109375" style="68" customWidth="1"/>
    <col min="2" max="2" width="45.7109375" style="69" customWidth="1"/>
    <col min="3" max="4" width="5.7109375" style="69" customWidth="1"/>
    <col min="5" max="5" width="12.7109375" style="115" customWidth="1"/>
    <col min="6" max="6" width="17.7109375" style="116" customWidth="1"/>
    <col min="7" max="256" width="9.140625" style="69"/>
    <col min="257" max="257" width="5.7109375" style="69" customWidth="1"/>
    <col min="258" max="258" width="45.7109375" style="69" customWidth="1"/>
    <col min="259" max="260" width="5.7109375" style="69" customWidth="1"/>
    <col min="261" max="261" width="12.7109375" style="69" customWidth="1"/>
    <col min="262" max="262" width="17.7109375" style="69" customWidth="1"/>
    <col min="263" max="512" width="9.140625" style="69"/>
    <col min="513" max="513" width="5.7109375" style="69" customWidth="1"/>
    <col min="514" max="514" width="45.7109375" style="69" customWidth="1"/>
    <col min="515" max="516" width="5.7109375" style="69" customWidth="1"/>
    <col min="517" max="517" width="12.7109375" style="69" customWidth="1"/>
    <col min="518" max="518" width="17.7109375" style="69" customWidth="1"/>
    <col min="519" max="768" width="9.140625" style="69"/>
    <col min="769" max="769" width="5.7109375" style="69" customWidth="1"/>
    <col min="770" max="770" width="45.7109375" style="69" customWidth="1"/>
    <col min="771" max="772" width="5.7109375" style="69" customWidth="1"/>
    <col min="773" max="773" width="12.7109375" style="69" customWidth="1"/>
    <col min="774" max="774" width="17.7109375" style="69" customWidth="1"/>
    <col min="775" max="1024" width="9.140625" style="69"/>
    <col min="1025" max="1025" width="5.7109375" style="69" customWidth="1"/>
    <col min="1026" max="1026" width="45.7109375" style="69" customWidth="1"/>
    <col min="1027" max="1028" width="5.7109375" style="69" customWidth="1"/>
    <col min="1029" max="1029" width="12.7109375" style="69" customWidth="1"/>
    <col min="1030" max="1030" width="17.7109375" style="69" customWidth="1"/>
    <col min="1031" max="1280" width="9.140625" style="69"/>
    <col min="1281" max="1281" width="5.7109375" style="69" customWidth="1"/>
    <col min="1282" max="1282" width="45.7109375" style="69" customWidth="1"/>
    <col min="1283" max="1284" width="5.7109375" style="69" customWidth="1"/>
    <col min="1285" max="1285" width="12.7109375" style="69" customWidth="1"/>
    <col min="1286" max="1286" width="17.7109375" style="69" customWidth="1"/>
    <col min="1287" max="1536" width="9.140625" style="69"/>
    <col min="1537" max="1537" width="5.7109375" style="69" customWidth="1"/>
    <col min="1538" max="1538" width="45.7109375" style="69" customWidth="1"/>
    <col min="1539" max="1540" width="5.7109375" style="69" customWidth="1"/>
    <col min="1541" max="1541" width="12.7109375" style="69" customWidth="1"/>
    <col min="1542" max="1542" width="17.7109375" style="69" customWidth="1"/>
    <col min="1543" max="1792" width="9.140625" style="69"/>
    <col min="1793" max="1793" width="5.7109375" style="69" customWidth="1"/>
    <col min="1794" max="1794" width="45.7109375" style="69" customWidth="1"/>
    <col min="1795" max="1796" width="5.7109375" style="69" customWidth="1"/>
    <col min="1797" max="1797" width="12.7109375" style="69" customWidth="1"/>
    <col min="1798" max="1798" width="17.7109375" style="69" customWidth="1"/>
    <col min="1799" max="2048" width="9.140625" style="69"/>
    <col min="2049" max="2049" width="5.7109375" style="69" customWidth="1"/>
    <col min="2050" max="2050" width="45.7109375" style="69" customWidth="1"/>
    <col min="2051" max="2052" width="5.7109375" style="69" customWidth="1"/>
    <col min="2053" max="2053" width="12.7109375" style="69" customWidth="1"/>
    <col min="2054" max="2054" width="17.7109375" style="69" customWidth="1"/>
    <col min="2055" max="2304" width="9.140625" style="69"/>
    <col min="2305" max="2305" width="5.7109375" style="69" customWidth="1"/>
    <col min="2306" max="2306" width="45.7109375" style="69" customWidth="1"/>
    <col min="2307" max="2308" width="5.7109375" style="69" customWidth="1"/>
    <col min="2309" max="2309" width="12.7109375" style="69" customWidth="1"/>
    <col min="2310" max="2310" width="17.7109375" style="69" customWidth="1"/>
    <col min="2311" max="2560" width="9.140625" style="69"/>
    <col min="2561" max="2561" width="5.7109375" style="69" customWidth="1"/>
    <col min="2562" max="2562" width="45.7109375" style="69" customWidth="1"/>
    <col min="2563" max="2564" width="5.7109375" style="69" customWidth="1"/>
    <col min="2565" max="2565" width="12.7109375" style="69" customWidth="1"/>
    <col min="2566" max="2566" width="17.7109375" style="69" customWidth="1"/>
    <col min="2567" max="2816" width="9.140625" style="69"/>
    <col min="2817" max="2817" width="5.7109375" style="69" customWidth="1"/>
    <col min="2818" max="2818" width="45.7109375" style="69" customWidth="1"/>
    <col min="2819" max="2820" width="5.7109375" style="69" customWidth="1"/>
    <col min="2821" max="2821" width="12.7109375" style="69" customWidth="1"/>
    <col min="2822" max="2822" width="17.7109375" style="69" customWidth="1"/>
    <col min="2823" max="3072" width="9.140625" style="69"/>
    <col min="3073" max="3073" width="5.7109375" style="69" customWidth="1"/>
    <col min="3074" max="3074" width="45.7109375" style="69" customWidth="1"/>
    <col min="3075" max="3076" width="5.7109375" style="69" customWidth="1"/>
    <col min="3077" max="3077" width="12.7109375" style="69" customWidth="1"/>
    <col min="3078" max="3078" width="17.7109375" style="69" customWidth="1"/>
    <col min="3079" max="3328" width="9.140625" style="69"/>
    <col min="3329" max="3329" width="5.7109375" style="69" customWidth="1"/>
    <col min="3330" max="3330" width="45.7109375" style="69" customWidth="1"/>
    <col min="3331" max="3332" width="5.7109375" style="69" customWidth="1"/>
    <col min="3333" max="3333" width="12.7109375" style="69" customWidth="1"/>
    <col min="3334" max="3334" width="17.7109375" style="69" customWidth="1"/>
    <col min="3335" max="3584" width="9.140625" style="69"/>
    <col min="3585" max="3585" width="5.7109375" style="69" customWidth="1"/>
    <col min="3586" max="3586" width="45.7109375" style="69" customWidth="1"/>
    <col min="3587" max="3588" width="5.7109375" style="69" customWidth="1"/>
    <col min="3589" max="3589" width="12.7109375" style="69" customWidth="1"/>
    <col min="3590" max="3590" width="17.7109375" style="69" customWidth="1"/>
    <col min="3591" max="3840" width="9.140625" style="69"/>
    <col min="3841" max="3841" width="5.7109375" style="69" customWidth="1"/>
    <col min="3842" max="3842" width="45.7109375" style="69" customWidth="1"/>
    <col min="3843" max="3844" width="5.7109375" style="69" customWidth="1"/>
    <col min="3845" max="3845" width="12.7109375" style="69" customWidth="1"/>
    <col min="3846" max="3846" width="17.7109375" style="69" customWidth="1"/>
    <col min="3847" max="4096" width="9.140625" style="69"/>
    <col min="4097" max="4097" width="5.7109375" style="69" customWidth="1"/>
    <col min="4098" max="4098" width="45.7109375" style="69" customWidth="1"/>
    <col min="4099" max="4100" width="5.7109375" style="69" customWidth="1"/>
    <col min="4101" max="4101" width="12.7109375" style="69" customWidth="1"/>
    <col min="4102" max="4102" width="17.7109375" style="69" customWidth="1"/>
    <col min="4103" max="4352" width="9.140625" style="69"/>
    <col min="4353" max="4353" width="5.7109375" style="69" customWidth="1"/>
    <col min="4354" max="4354" width="45.7109375" style="69" customWidth="1"/>
    <col min="4355" max="4356" width="5.7109375" style="69" customWidth="1"/>
    <col min="4357" max="4357" width="12.7109375" style="69" customWidth="1"/>
    <col min="4358" max="4358" width="17.7109375" style="69" customWidth="1"/>
    <col min="4359" max="4608" width="9.140625" style="69"/>
    <col min="4609" max="4609" width="5.7109375" style="69" customWidth="1"/>
    <col min="4610" max="4610" width="45.7109375" style="69" customWidth="1"/>
    <col min="4611" max="4612" width="5.7109375" style="69" customWidth="1"/>
    <col min="4613" max="4613" width="12.7109375" style="69" customWidth="1"/>
    <col min="4614" max="4614" width="17.7109375" style="69" customWidth="1"/>
    <col min="4615" max="4864" width="9.140625" style="69"/>
    <col min="4865" max="4865" width="5.7109375" style="69" customWidth="1"/>
    <col min="4866" max="4866" width="45.7109375" style="69" customWidth="1"/>
    <col min="4867" max="4868" width="5.7109375" style="69" customWidth="1"/>
    <col min="4869" max="4869" width="12.7109375" style="69" customWidth="1"/>
    <col min="4870" max="4870" width="17.7109375" style="69" customWidth="1"/>
    <col min="4871" max="5120" width="9.140625" style="69"/>
    <col min="5121" max="5121" width="5.7109375" style="69" customWidth="1"/>
    <col min="5122" max="5122" width="45.7109375" style="69" customWidth="1"/>
    <col min="5123" max="5124" width="5.7109375" style="69" customWidth="1"/>
    <col min="5125" max="5125" width="12.7109375" style="69" customWidth="1"/>
    <col min="5126" max="5126" width="17.7109375" style="69" customWidth="1"/>
    <col min="5127" max="5376" width="9.140625" style="69"/>
    <col min="5377" max="5377" width="5.7109375" style="69" customWidth="1"/>
    <col min="5378" max="5378" width="45.7109375" style="69" customWidth="1"/>
    <col min="5379" max="5380" width="5.7109375" style="69" customWidth="1"/>
    <col min="5381" max="5381" width="12.7109375" style="69" customWidth="1"/>
    <col min="5382" max="5382" width="17.7109375" style="69" customWidth="1"/>
    <col min="5383" max="5632" width="9.140625" style="69"/>
    <col min="5633" max="5633" width="5.7109375" style="69" customWidth="1"/>
    <col min="5634" max="5634" width="45.7109375" style="69" customWidth="1"/>
    <col min="5635" max="5636" width="5.7109375" style="69" customWidth="1"/>
    <col min="5637" max="5637" width="12.7109375" style="69" customWidth="1"/>
    <col min="5638" max="5638" width="17.7109375" style="69" customWidth="1"/>
    <col min="5639" max="5888" width="9.140625" style="69"/>
    <col min="5889" max="5889" width="5.7109375" style="69" customWidth="1"/>
    <col min="5890" max="5890" width="45.7109375" style="69" customWidth="1"/>
    <col min="5891" max="5892" width="5.7109375" style="69" customWidth="1"/>
    <col min="5893" max="5893" width="12.7109375" style="69" customWidth="1"/>
    <col min="5894" max="5894" width="17.7109375" style="69" customWidth="1"/>
    <col min="5895" max="6144" width="9.140625" style="69"/>
    <col min="6145" max="6145" width="5.7109375" style="69" customWidth="1"/>
    <col min="6146" max="6146" width="45.7109375" style="69" customWidth="1"/>
    <col min="6147" max="6148" width="5.7109375" style="69" customWidth="1"/>
    <col min="6149" max="6149" width="12.7109375" style="69" customWidth="1"/>
    <col min="6150" max="6150" width="17.7109375" style="69" customWidth="1"/>
    <col min="6151" max="6400" width="9.140625" style="69"/>
    <col min="6401" max="6401" width="5.7109375" style="69" customWidth="1"/>
    <col min="6402" max="6402" width="45.7109375" style="69" customWidth="1"/>
    <col min="6403" max="6404" width="5.7109375" style="69" customWidth="1"/>
    <col min="6405" max="6405" width="12.7109375" style="69" customWidth="1"/>
    <col min="6406" max="6406" width="17.7109375" style="69" customWidth="1"/>
    <col min="6407" max="6656" width="9.140625" style="69"/>
    <col min="6657" max="6657" width="5.7109375" style="69" customWidth="1"/>
    <col min="6658" max="6658" width="45.7109375" style="69" customWidth="1"/>
    <col min="6659" max="6660" width="5.7109375" style="69" customWidth="1"/>
    <col min="6661" max="6661" width="12.7109375" style="69" customWidth="1"/>
    <col min="6662" max="6662" width="17.7109375" style="69" customWidth="1"/>
    <col min="6663" max="6912" width="9.140625" style="69"/>
    <col min="6913" max="6913" width="5.7109375" style="69" customWidth="1"/>
    <col min="6914" max="6914" width="45.7109375" style="69" customWidth="1"/>
    <col min="6915" max="6916" width="5.7109375" style="69" customWidth="1"/>
    <col min="6917" max="6917" width="12.7109375" style="69" customWidth="1"/>
    <col min="6918" max="6918" width="17.7109375" style="69" customWidth="1"/>
    <col min="6919" max="7168" width="9.140625" style="69"/>
    <col min="7169" max="7169" width="5.7109375" style="69" customWidth="1"/>
    <col min="7170" max="7170" width="45.7109375" style="69" customWidth="1"/>
    <col min="7171" max="7172" width="5.7109375" style="69" customWidth="1"/>
    <col min="7173" max="7173" width="12.7109375" style="69" customWidth="1"/>
    <col min="7174" max="7174" width="17.7109375" style="69" customWidth="1"/>
    <col min="7175" max="7424" width="9.140625" style="69"/>
    <col min="7425" max="7425" width="5.7109375" style="69" customWidth="1"/>
    <col min="7426" max="7426" width="45.7109375" style="69" customWidth="1"/>
    <col min="7427" max="7428" width="5.7109375" style="69" customWidth="1"/>
    <col min="7429" max="7429" width="12.7109375" style="69" customWidth="1"/>
    <col min="7430" max="7430" width="17.7109375" style="69" customWidth="1"/>
    <col min="7431" max="7680" width="9.140625" style="69"/>
    <col min="7681" max="7681" width="5.7109375" style="69" customWidth="1"/>
    <col min="7682" max="7682" width="45.7109375" style="69" customWidth="1"/>
    <col min="7683" max="7684" width="5.7109375" style="69" customWidth="1"/>
    <col min="7685" max="7685" width="12.7109375" style="69" customWidth="1"/>
    <col min="7686" max="7686" width="17.7109375" style="69" customWidth="1"/>
    <col min="7687" max="7936" width="9.140625" style="69"/>
    <col min="7937" max="7937" width="5.7109375" style="69" customWidth="1"/>
    <col min="7938" max="7938" width="45.7109375" style="69" customWidth="1"/>
    <col min="7939" max="7940" width="5.7109375" style="69" customWidth="1"/>
    <col min="7941" max="7941" width="12.7109375" style="69" customWidth="1"/>
    <col min="7942" max="7942" width="17.7109375" style="69" customWidth="1"/>
    <col min="7943" max="8192" width="9.140625" style="69"/>
    <col min="8193" max="8193" width="5.7109375" style="69" customWidth="1"/>
    <col min="8194" max="8194" width="45.7109375" style="69" customWidth="1"/>
    <col min="8195" max="8196" width="5.7109375" style="69" customWidth="1"/>
    <col min="8197" max="8197" width="12.7109375" style="69" customWidth="1"/>
    <col min="8198" max="8198" width="17.7109375" style="69" customWidth="1"/>
    <col min="8199" max="8448" width="9.140625" style="69"/>
    <col min="8449" max="8449" width="5.7109375" style="69" customWidth="1"/>
    <col min="8450" max="8450" width="45.7109375" style="69" customWidth="1"/>
    <col min="8451" max="8452" width="5.7109375" style="69" customWidth="1"/>
    <col min="8453" max="8453" width="12.7109375" style="69" customWidth="1"/>
    <col min="8454" max="8454" width="17.7109375" style="69" customWidth="1"/>
    <col min="8455" max="8704" width="9.140625" style="69"/>
    <col min="8705" max="8705" width="5.7109375" style="69" customWidth="1"/>
    <col min="8706" max="8706" width="45.7109375" style="69" customWidth="1"/>
    <col min="8707" max="8708" width="5.7109375" style="69" customWidth="1"/>
    <col min="8709" max="8709" width="12.7109375" style="69" customWidth="1"/>
    <col min="8710" max="8710" width="17.7109375" style="69" customWidth="1"/>
    <col min="8711" max="8960" width="9.140625" style="69"/>
    <col min="8961" max="8961" width="5.7109375" style="69" customWidth="1"/>
    <col min="8962" max="8962" width="45.7109375" style="69" customWidth="1"/>
    <col min="8963" max="8964" width="5.7109375" style="69" customWidth="1"/>
    <col min="8965" max="8965" width="12.7109375" style="69" customWidth="1"/>
    <col min="8966" max="8966" width="17.7109375" style="69" customWidth="1"/>
    <col min="8967" max="9216" width="9.140625" style="69"/>
    <col min="9217" max="9217" width="5.7109375" style="69" customWidth="1"/>
    <col min="9218" max="9218" width="45.7109375" style="69" customWidth="1"/>
    <col min="9219" max="9220" width="5.7109375" style="69" customWidth="1"/>
    <col min="9221" max="9221" width="12.7109375" style="69" customWidth="1"/>
    <col min="9222" max="9222" width="17.7109375" style="69" customWidth="1"/>
    <col min="9223" max="9472" width="9.140625" style="69"/>
    <col min="9473" max="9473" width="5.7109375" style="69" customWidth="1"/>
    <col min="9474" max="9474" width="45.7109375" style="69" customWidth="1"/>
    <col min="9475" max="9476" width="5.7109375" style="69" customWidth="1"/>
    <col min="9477" max="9477" width="12.7109375" style="69" customWidth="1"/>
    <col min="9478" max="9478" width="17.7109375" style="69" customWidth="1"/>
    <col min="9479" max="9728" width="9.140625" style="69"/>
    <col min="9729" max="9729" width="5.7109375" style="69" customWidth="1"/>
    <col min="9730" max="9730" width="45.7109375" style="69" customWidth="1"/>
    <col min="9731" max="9732" width="5.7109375" style="69" customWidth="1"/>
    <col min="9733" max="9733" width="12.7109375" style="69" customWidth="1"/>
    <col min="9734" max="9734" width="17.7109375" style="69" customWidth="1"/>
    <col min="9735" max="9984" width="9.140625" style="69"/>
    <col min="9985" max="9985" width="5.7109375" style="69" customWidth="1"/>
    <col min="9986" max="9986" width="45.7109375" style="69" customWidth="1"/>
    <col min="9987" max="9988" width="5.7109375" style="69" customWidth="1"/>
    <col min="9989" max="9989" width="12.7109375" style="69" customWidth="1"/>
    <col min="9990" max="9990" width="17.7109375" style="69" customWidth="1"/>
    <col min="9991" max="10240" width="9.140625" style="69"/>
    <col min="10241" max="10241" width="5.7109375" style="69" customWidth="1"/>
    <col min="10242" max="10242" width="45.7109375" style="69" customWidth="1"/>
    <col min="10243" max="10244" width="5.7109375" style="69" customWidth="1"/>
    <col min="10245" max="10245" width="12.7109375" style="69" customWidth="1"/>
    <col min="10246" max="10246" width="17.7109375" style="69" customWidth="1"/>
    <col min="10247" max="10496" width="9.140625" style="69"/>
    <col min="10497" max="10497" width="5.7109375" style="69" customWidth="1"/>
    <col min="10498" max="10498" width="45.7109375" style="69" customWidth="1"/>
    <col min="10499" max="10500" width="5.7109375" style="69" customWidth="1"/>
    <col min="10501" max="10501" width="12.7109375" style="69" customWidth="1"/>
    <col min="10502" max="10502" width="17.7109375" style="69" customWidth="1"/>
    <col min="10503" max="10752" width="9.140625" style="69"/>
    <col min="10753" max="10753" width="5.7109375" style="69" customWidth="1"/>
    <col min="10754" max="10754" width="45.7109375" style="69" customWidth="1"/>
    <col min="10755" max="10756" width="5.7109375" style="69" customWidth="1"/>
    <col min="10757" max="10757" width="12.7109375" style="69" customWidth="1"/>
    <col min="10758" max="10758" width="17.7109375" style="69" customWidth="1"/>
    <col min="10759" max="11008" width="9.140625" style="69"/>
    <col min="11009" max="11009" width="5.7109375" style="69" customWidth="1"/>
    <col min="11010" max="11010" width="45.7109375" style="69" customWidth="1"/>
    <col min="11011" max="11012" width="5.7109375" style="69" customWidth="1"/>
    <col min="11013" max="11013" width="12.7109375" style="69" customWidth="1"/>
    <col min="11014" max="11014" width="17.7109375" style="69" customWidth="1"/>
    <col min="11015" max="11264" width="9.140625" style="69"/>
    <col min="11265" max="11265" width="5.7109375" style="69" customWidth="1"/>
    <col min="11266" max="11266" width="45.7109375" style="69" customWidth="1"/>
    <col min="11267" max="11268" width="5.7109375" style="69" customWidth="1"/>
    <col min="11269" max="11269" width="12.7109375" style="69" customWidth="1"/>
    <col min="11270" max="11270" width="17.7109375" style="69" customWidth="1"/>
    <col min="11271" max="11520" width="9.140625" style="69"/>
    <col min="11521" max="11521" width="5.7109375" style="69" customWidth="1"/>
    <col min="11522" max="11522" width="45.7109375" style="69" customWidth="1"/>
    <col min="11523" max="11524" width="5.7109375" style="69" customWidth="1"/>
    <col min="11525" max="11525" width="12.7109375" style="69" customWidth="1"/>
    <col min="11526" max="11526" width="17.7109375" style="69" customWidth="1"/>
    <col min="11527" max="11776" width="9.140625" style="69"/>
    <col min="11777" max="11777" width="5.7109375" style="69" customWidth="1"/>
    <col min="11778" max="11778" width="45.7109375" style="69" customWidth="1"/>
    <col min="11779" max="11780" width="5.7109375" style="69" customWidth="1"/>
    <col min="11781" max="11781" width="12.7109375" style="69" customWidth="1"/>
    <col min="11782" max="11782" width="17.7109375" style="69" customWidth="1"/>
    <col min="11783" max="12032" width="9.140625" style="69"/>
    <col min="12033" max="12033" width="5.7109375" style="69" customWidth="1"/>
    <col min="12034" max="12034" width="45.7109375" style="69" customWidth="1"/>
    <col min="12035" max="12036" width="5.7109375" style="69" customWidth="1"/>
    <col min="12037" max="12037" width="12.7109375" style="69" customWidth="1"/>
    <col min="12038" max="12038" width="17.7109375" style="69" customWidth="1"/>
    <col min="12039" max="12288" width="9.140625" style="69"/>
    <col min="12289" max="12289" width="5.7109375" style="69" customWidth="1"/>
    <col min="12290" max="12290" width="45.7109375" style="69" customWidth="1"/>
    <col min="12291" max="12292" width="5.7109375" style="69" customWidth="1"/>
    <col min="12293" max="12293" width="12.7109375" style="69" customWidth="1"/>
    <col min="12294" max="12294" width="17.7109375" style="69" customWidth="1"/>
    <col min="12295" max="12544" width="9.140625" style="69"/>
    <col min="12545" max="12545" width="5.7109375" style="69" customWidth="1"/>
    <col min="12546" max="12546" width="45.7109375" style="69" customWidth="1"/>
    <col min="12547" max="12548" width="5.7109375" style="69" customWidth="1"/>
    <col min="12549" max="12549" width="12.7109375" style="69" customWidth="1"/>
    <col min="12550" max="12550" width="17.7109375" style="69" customWidth="1"/>
    <col min="12551" max="12800" width="9.140625" style="69"/>
    <col min="12801" max="12801" width="5.7109375" style="69" customWidth="1"/>
    <col min="12802" max="12802" width="45.7109375" style="69" customWidth="1"/>
    <col min="12803" max="12804" width="5.7109375" style="69" customWidth="1"/>
    <col min="12805" max="12805" width="12.7109375" style="69" customWidth="1"/>
    <col min="12806" max="12806" width="17.7109375" style="69" customWidth="1"/>
    <col min="12807" max="13056" width="9.140625" style="69"/>
    <col min="13057" max="13057" width="5.7109375" style="69" customWidth="1"/>
    <col min="13058" max="13058" width="45.7109375" style="69" customWidth="1"/>
    <col min="13059" max="13060" width="5.7109375" style="69" customWidth="1"/>
    <col min="13061" max="13061" width="12.7109375" style="69" customWidth="1"/>
    <col min="13062" max="13062" width="17.7109375" style="69" customWidth="1"/>
    <col min="13063" max="13312" width="9.140625" style="69"/>
    <col min="13313" max="13313" width="5.7109375" style="69" customWidth="1"/>
    <col min="13314" max="13314" width="45.7109375" style="69" customWidth="1"/>
    <col min="13315" max="13316" width="5.7109375" style="69" customWidth="1"/>
    <col min="13317" max="13317" width="12.7109375" style="69" customWidth="1"/>
    <col min="13318" max="13318" width="17.7109375" style="69" customWidth="1"/>
    <col min="13319" max="13568" width="9.140625" style="69"/>
    <col min="13569" max="13569" width="5.7109375" style="69" customWidth="1"/>
    <col min="13570" max="13570" width="45.7109375" style="69" customWidth="1"/>
    <col min="13571" max="13572" width="5.7109375" style="69" customWidth="1"/>
    <col min="13573" max="13573" width="12.7109375" style="69" customWidth="1"/>
    <col min="13574" max="13574" width="17.7109375" style="69" customWidth="1"/>
    <col min="13575" max="13824" width="9.140625" style="69"/>
    <col min="13825" max="13825" width="5.7109375" style="69" customWidth="1"/>
    <col min="13826" max="13826" width="45.7109375" style="69" customWidth="1"/>
    <col min="13827" max="13828" width="5.7109375" style="69" customWidth="1"/>
    <col min="13829" max="13829" width="12.7109375" style="69" customWidth="1"/>
    <col min="13830" max="13830" width="17.7109375" style="69" customWidth="1"/>
    <col min="13831" max="14080" width="9.140625" style="69"/>
    <col min="14081" max="14081" width="5.7109375" style="69" customWidth="1"/>
    <col min="14082" max="14082" width="45.7109375" style="69" customWidth="1"/>
    <col min="14083" max="14084" width="5.7109375" style="69" customWidth="1"/>
    <col min="14085" max="14085" width="12.7109375" style="69" customWidth="1"/>
    <col min="14086" max="14086" width="17.7109375" style="69" customWidth="1"/>
    <col min="14087" max="14336" width="9.140625" style="69"/>
    <col min="14337" max="14337" width="5.7109375" style="69" customWidth="1"/>
    <col min="14338" max="14338" width="45.7109375" style="69" customWidth="1"/>
    <col min="14339" max="14340" width="5.7109375" style="69" customWidth="1"/>
    <col min="14341" max="14341" width="12.7109375" style="69" customWidth="1"/>
    <col min="14342" max="14342" width="17.7109375" style="69" customWidth="1"/>
    <col min="14343" max="14592" width="9.140625" style="69"/>
    <col min="14593" max="14593" width="5.7109375" style="69" customWidth="1"/>
    <col min="14594" max="14594" width="45.7109375" style="69" customWidth="1"/>
    <col min="14595" max="14596" width="5.7109375" style="69" customWidth="1"/>
    <col min="14597" max="14597" width="12.7109375" style="69" customWidth="1"/>
    <col min="14598" max="14598" width="17.7109375" style="69" customWidth="1"/>
    <col min="14599" max="14848" width="9.140625" style="69"/>
    <col min="14849" max="14849" width="5.7109375" style="69" customWidth="1"/>
    <col min="14850" max="14850" width="45.7109375" style="69" customWidth="1"/>
    <col min="14851" max="14852" width="5.7109375" style="69" customWidth="1"/>
    <col min="14853" max="14853" width="12.7109375" style="69" customWidth="1"/>
    <col min="14854" max="14854" width="17.7109375" style="69" customWidth="1"/>
    <col min="14855" max="15104" width="9.140625" style="69"/>
    <col min="15105" max="15105" width="5.7109375" style="69" customWidth="1"/>
    <col min="15106" max="15106" width="45.7109375" style="69" customWidth="1"/>
    <col min="15107" max="15108" width="5.7109375" style="69" customWidth="1"/>
    <col min="15109" max="15109" width="12.7109375" style="69" customWidth="1"/>
    <col min="15110" max="15110" width="17.7109375" style="69" customWidth="1"/>
    <col min="15111" max="15360" width="9.140625" style="69"/>
    <col min="15361" max="15361" width="5.7109375" style="69" customWidth="1"/>
    <col min="15362" max="15362" width="45.7109375" style="69" customWidth="1"/>
    <col min="15363" max="15364" width="5.7109375" style="69" customWidth="1"/>
    <col min="15365" max="15365" width="12.7109375" style="69" customWidth="1"/>
    <col min="15366" max="15366" width="17.7109375" style="69" customWidth="1"/>
    <col min="15367" max="15616" width="9.140625" style="69"/>
    <col min="15617" max="15617" width="5.7109375" style="69" customWidth="1"/>
    <col min="15618" max="15618" width="45.7109375" style="69" customWidth="1"/>
    <col min="15619" max="15620" width="5.7109375" style="69" customWidth="1"/>
    <col min="15621" max="15621" width="12.7109375" style="69" customWidth="1"/>
    <col min="15622" max="15622" width="17.7109375" style="69" customWidth="1"/>
    <col min="15623" max="15872" width="9.140625" style="69"/>
    <col min="15873" max="15873" width="5.7109375" style="69" customWidth="1"/>
    <col min="15874" max="15874" width="45.7109375" style="69" customWidth="1"/>
    <col min="15875" max="15876" width="5.7109375" style="69" customWidth="1"/>
    <col min="15877" max="15877" width="12.7109375" style="69" customWidth="1"/>
    <col min="15878" max="15878" width="17.7109375" style="69" customWidth="1"/>
    <col min="15879" max="16128" width="9.140625" style="69"/>
    <col min="16129" max="16129" width="5.7109375" style="69" customWidth="1"/>
    <col min="16130" max="16130" width="45.7109375" style="69" customWidth="1"/>
    <col min="16131" max="16132" width="5.7109375" style="69" customWidth="1"/>
    <col min="16133" max="16133" width="12.7109375" style="69" customWidth="1"/>
    <col min="16134" max="16134" width="17.7109375" style="69" customWidth="1"/>
    <col min="16135" max="16384" width="9.140625" style="69"/>
  </cols>
  <sheetData>
    <row r="1" spans="1:6" ht="15">
      <c r="A1" s="157"/>
      <c r="B1" s="158"/>
      <c r="C1" s="70"/>
      <c r="D1" s="70"/>
    </row>
    <row r="2" spans="1:6" ht="29.45" customHeight="1">
      <c r="A2" s="157"/>
      <c r="B2" s="164"/>
      <c r="C2" s="70"/>
      <c r="D2" s="70"/>
      <c r="E2" s="72"/>
    </row>
    <row r="3" spans="1:6" ht="22.15" customHeight="1">
      <c r="A3" s="220"/>
      <c r="B3" s="221"/>
      <c r="C3" s="222"/>
      <c r="D3" s="222"/>
      <c r="E3" s="70"/>
    </row>
    <row r="4" spans="1:6" ht="14.25">
      <c r="E4" s="70"/>
      <c r="F4" s="71"/>
    </row>
    <row r="5" spans="1:6" s="86" customFormat="1" ht="15.75">
      <c r="A5" s="79" t="s">
        <v>120</v>
      </c>
      <c r="B5" s="80" t="s">
        <v>121</v>
      </c>
      <c r="C5" s="85"/>
      <c r="D5" s="85"/>
      <c r="E5" s="82"/>
      <c r="F5" s="71"/>
    </row>
    <row r="6" spans="1:6" s="86" customFormat="1" ht="15.75">
      <c r="A6" s="84"/>
      <c r="B6" s="85"/>
      <c r="C6" s="85"/>
      <c r="D6" s="85"/>
      <c r="E6" s="72"/>
      <c r="F6" s="71"/>
    </row>
    <row r="7" spans="1:6" s="89" customFormat="1" ht="14.25">
      <c r="A7" s="87" t="s">
        <v>93</v>
      </c>
      <c r="B7" s="87" t="s">
        <v>94</v>
      </c>
      <c r="C7" s="87" t="s">
        <v>95</v>
      </c>
      <c r="D7" s="87" t="s">
        <v>96</v>
      </c>
      <c r="E7" s="88" t="s">
        <v>97</v>
      </c>
      <c r="F7" s="88" t="s">
        <v>98</v>
      </c>
    </row>
    <row r="8" spans="1:6" s="85" customFormat="1" ht="15">
      <c r="A8" s="84"/>
      <c r="E8" s="223"/>
      <c r="F8" s="224"/>
    </row>
    <row r="9" spans="1:6" s="225" customFormat="1" ht="14.25" customHeight="1">
      <c r="A9" s="202"/>
      <c r="E9" s="72"/>
      <c r="F9" s="71"/>
    </row>
    <row r="10" spans="1:6" s="100" customFormat="1" ht="14.25">
      <c r="A10" s="226" t="s">
        <v>127</v>
      </c>
      <c r="B10" s="227" t="s">
        <v>190</v>
      </c>
      <c r="C10" s="227"/>
      <c r="D10" s="227"/>
      <c r="E10" s="72"/>
      <c r="F10" s="71"/>
    </row>
    <row r="11" spans="1:6" s="225" customFormat="1" ht="14.25" customHeight="1">
      <c r="A11" s="202"/>
      <c r="B11" s="225" t="s">
        <v>159</v>
      </c>
      <c r="E11" s="72"/>
      <c r="F11" s="71"/>
    </row>
    <row r="12" spans="1:6" s="225" customFormat="1" ht="14.25">
      <c r="A12" s="202"/>
      <c r="B12" s="225" t="s">
        <v>191</v>
      </c>
      <c r="E12" s="83"/>
      <c r="F12" s="71"/>
    </row>
    <row r="13" spans="1:6" s="232" customFormat="1" ht="25.5">
      <c r="A13" s="186">
        <v>1001</v>
      </c>
      <c r="B13" s="195" t="s">
        <v>192</v>
      </c>
      <c r="C13" s="228">
        <v>1</v>
      </c>
      <c r="D13" s="229" t="s">
        <v>27</v>
      </c>
      <c r="E13" s="230"/>
      <c r="F13" s="231" t="str">
        <f t="shared" ref="F13:F19" si="0">IF(AND(ISNUMBER(C13),ISNUMBER(E13)),C13*E13," ")</f>
        <v xml:space="preserve"> </v>
      </c>
    </row>
    <row r="14" spans="1:6" s="232" customFormat="1" ht="25.5">
      <c r="A14" s="186">
        <v>1002</v>
      </c>
      <c r="B14" s="195" t="s">
        <v>193</v>
      </c>
      <c r="C14" s="228">
        <v>1</v>
      </c>
      <c r="D14" s="229" t="s">
        <v>27</v>
      </c>
      <c r="E14" s="230"/>
      <c r="F14" s="231" t="str">
        <f t="shared" si="0"/>
        <v xml:space="preserve"> </v>
      </c>
    </row>
    <row r="15" spans="1:6" s="232" customFormat="1" ht="15" customHeight="1">
      <c r="A15" s="186">
        <v>1003</v>
      </c>
      <c r="B15" s="195" t="s">
        <v>194</v>
      </c>
      <c r="C15" s="228">
        <v>6</v>
      </c>
      <c r="D15" s="229" t="s">
        <v>27</v>
      </c>
      <c r="E15" s="230"/>
      <c r="F15" s="231" t="str">
        <f t="shared" si="0"/>
        <v xml:space="preserve"> </v>
      </c>
    </row>
    <row r="16" spans="1:6" s="234" customFormat="1" ht="38.25">
      <c r="A16" s="186">
        <v>1004</v>
      </c>
      <c r="B16" s="225" t="s">
        <v>195</v>
      </c>
      <c r="C16" s="229">
        <v>3</v>
      </c>
      <c r="D16" s="229" t="s">
        <v>27</v>
      </c>
      <c r="E16" s="233"/>
      <c r="F16" s="93" t="str">
        <f t="shared" si="0"/>
        <v xml:space="preserve"> </v>
      </c>
    </row>
    <row r="17" spans="1:6" s="236" customFormat="1">
      <c r="A17" s="186">
        <v>1005</v>
      </c>
      <c r="B17" s="69" t="s">
        <v>196</v>
      </c>
      <c r="C17" s="235">
        <v>6</v>
      </c>
      <c r="D17" s="229" t="s">
        <v>27</v>
      </c>
      <c r="E17" s="233"/>
      <c r="F17" s="93" t="str">
        <f t="shared" si="0"/>
        <v xml:space="preserve"> </v>
      </c>
    </row>
    <row r="18" spans="1:6" s="236" customFormat="1">
      <c r="A18" s="186">
        <v>1006</v>
      </c>
      <c r="B18" s="69" t="s">
        <v>197</v>
      </c>
      <c r="C18" s="235">
        <v>6</v>
      </c>
      <c r="D18" s="229" t="s">
        <v>27</v>
      </c>
      <c r="E18" s="233"/>
      <c r="F18" s="93" t="str">
        <f t="shared" si="0"/>
        <v xml:space="preserve"> </v>
      </c>
    </row>
    <row r="19" spans="1:6" s="236" customFormat="1" ht="25.5">
      <c r="A19" s="186">
        <v>1007</v>
      </c>
      <c r="B19" s="69" t="s">
        <v>198</v>
      </c>
      <c r="C19" s="235">
        <v>6</v>
      </c>
      <c r="D19" s="229" t="s">
        <v>27</v>
      </c>
      <c r="E19" s="233"/>
      <c r="F19" s="93" t="str">
        <f t="shared" si="0"/>
        <v xml:space="preserve"> </v>
      </c>
    </row>
    <row r="20" spans="1:6" s="236" customFormat="1">
      <c r="A20" s="186">
        <v>1008</v>
      </c>
      <c r="B20" s="188" t="s">
        <v>179</v>
      </c>
      <c r="C20" s="235">
        <v>1</v>
      </c>
      <c r="D20" s="235" t="s">
        <v>0</v>
      </c>
      <c r="E20" s="233"/>
      <c r="F20" s="187">
        <f>ROUND(SUM(F13:F19)*10%,1)</f>
        <v>0</v>
      </c>
    </row>
    <row r="21" spans="1:6" s="238" customFormat="1">
      <c r="A21" s="237"/>
      <c r="B21" s="225"/>
      <c r="C21" s="225"/>
      <c r="D21" s="225"/>
      <c r="E21" s="93"/>
      <c r="F21" s="99"/>
    </row>
    <row r="22" spans="1:6" s="242" customFormat="1">
      <c r="A22" s="239"/>
      <c r="B22" s="240" t="s">
        <v>199</v>
      </c>
      <c r="C22" s="85"/>
      <c r="D22" s="85"/>
      <c r="E22" s="93"/>
      <c r="F22" s="241">
        <f>SUM(F13:F20)</f>
        <v>0</v>
      </c>
    </row>
    <row r="23" spans="1:6" s="242" customFormat="1">
      <c r="A23" s="239"/>
      <c r="E23" s="243"/>
      <c r="F23" s="244"/>
    </row>
    <row r="24" spans="1:6" s="248" customFormat="1" ht="14.25" customHeight="1">
      <c r="A24" s="226"/>
      <c r="B24" s="240"/>
      <c r="C24" s="245"/>
      <c r="D24" s="246"/>
      <c r="E24" s="231"/>
      <c r="F24" s="247"/>
    </row>
    <row r="25" spans="1:6" s="248" customFormat="1" ht="14.25" customHeight="1">
      <c r="A25" s="226"/>
      <c r="B25" s="240"/>
      <c r="C25" s="245"/>
      <c r="D25" s="246"/>
      <c r="E25" s="231"/>
      <c r="F25" s="247"/>
    </row>
    <row r="26" spans="1:6" s="248" customFormat="1" ht="14.25" customHeight="1">
      <c r="A26" s="226"/>
      <c r="B26" s="195"/>
      <c r="C26" s="245"/>
      <c r="D26" s="246"/>
      <c r="E26" s="231"/>
      <c r="F26" s="247"/>
    </row>
    <row r="27" spans="1:6" s="248" customFormat="1" ht="14.25" customHeight="1">
      <c r="A27" s="226"/>
      <c r="B27" s="195"/>
      <c r="C27" s="245"/>
      <c r="D27" s="246"/>
      <c r="E27" s="231"/>
      <c r="F27" s="247"/>
    </row>
    <row r="28" spans="1:6" s="251" customFormat="1">
      <c r="A28" s="249"/>
      <c r="B28" s="250"/>
      <c r="C28" s="249"/>
      <c r="D28" s="249"/>
      <c r="E28" s="249"/>
      <c r="F28" s="241"/>
    </row>
    <row r="29" spans="1:6">
      <c r="A29" s="84" t="s">
        <v>136</v>
      </c>
      <c r="B29" s="85" t="s">
        <v>200</v>
      </c>
      <c r="E29" s="93"/>
      <c r="F29" s="99"/>
    </row>
    <row r="30" spans="1:6" s="85" customFormat="1">
      <c r="A30" s="84"/>
      <c r="B30" s="69" t="s">
        <v>138</v>
      </c>
      <c r="E30" s="93"/>
      <c r="F30" s="99"/>
    </row>
    <row r="31" spans="1:6" s="85" customFormat="1" ht="25.5">
      <c r="A31" s="84"/>
      <c r="B31" s="69" t="s">
        <v>201</v>
      </c>
      <c r="E31" s="93"/>
      <c r="F31" s="99"/>
    </row>
    <row r="32" spans="1:6">
      <c r="A32" s="186">
        <v>2001</v>
      </c>
      <c r="B32" s="69" t="s">
        <v>202</v>
      </c>
      <c r="C32" s="69">
        <v>360</v>
      </c>
      <c r="D32" s="69" t="s">
        <v>142</v>
      </c>
      <c r="E32" s="93"/>
      <c r="F32" s="93" t="str">
        <f>IF(AND(ISNUMBER(C32),ISNUMBER(E32)),C32*E32," ")</f>
        <v xml:space="preserve"> </v>
      </c>
    </row>
    <row r="33" spans="1:6" s="252" customFormat="1">
      <c r="A33" s="186"/>
      <c r="C33" s="253"/>
      <c r="D33" s="69"/>
      <c r="E33" s="254"/>
      <c r="F33" s="99"/>
    </row>
    <row r="34" spans="1:6">
      <c r="A34" s="84"/>
      <c r="B34" s="255" t="s">
        <v>146</v>
      </c>
      <c r="C34" s="69">
        <v>1</v>
      </c>
      <c r="D34" s="69" t="s">
        <v>0</v>
      </c>
      <c r="E34" s="93"/>
      <c r="F34" s="241">
        <f>SUM(F32:F32)</f>
        <v>0</v>
      </c>
    </row>
    <row r="35" spans="1:6">
      <c r="A35" s="84"/>
      <c r="B35" s="255"/>
      <c r="E35" s="93"/>
      <c r="F35" s="241"/>
    </row>
    <row r="36" spans="1:6" s="251" customFormat="1">
      <c r="A36" s="249"/>
      <c r="B36" s="250"/>
      <c r="C36" s="249"/>
      <c r="D36" s="249"/>
      <c r="E36" s="249"/>
      <c r="F36" s="241"/>
    </row>
    <row r="37" spans="1:6">
      <c r="A37" s="84" t="s">
        <v>147</v>
      </c>
      <c r="B37" s="85" t="s">
        <v>203</v>
      </c>
      <c r="E37" s="93"/>
      <c r="F37" s="99"/>
    </row>
    <row r="38" spans="1:6" s="256" customFormat="1" ht="15">
      <c r="A38" s="84"/>
      <c r="B38" s="69" t="s">
        <v>149</v>
      </c>
      <c r="C38" s="85"/>
      <c r="D38" s="85"/>
      <c r="E38" s="93"/>
      <c r="F38" s="99"/>
    </row>
    <row r="39" spans="1:6" s="256" customFormat="1" ht="15">
      <c r="A39" s="84"/>
      <c r="B39" s="69"/>
      <c r="C39" s="85"/>
      <c r="D39" s="85"/>
      <c r="E39" s="93"/>
      <c r="F39" s="99"/>
    </row>
    <row r="40" spans="1:6" ht="12.95" customHeight="1">
      <c r="A40" s="186">
        <v>3001</v>
      </c>
      <c r="B40" s="69" t="s">
        <v>171</v>
      </c>
      <c r="C40" s="69">
        <v>10</v>
      </c>
      <c r="D40" s="69" t="s">
        <v>162</v>
      </c>
      <c r="E40" s="181"/>
      <c r="F40" s="93" t="str">
        <f>IF(AND(ISNUMBER(C40),ISNUMBER(E40)),C40*E40," ")</f>
        <v xml:space="preserve"> </v>
      </c>
    </row>
    <row r="41" spans="1:6" s="225" customFormat="1">
      <c r="A41" s="186">
        <v>3002</v>
      </c>
      <c r="B41" s="163" t="s">
        <v>172</v>
      </c>
      <c r="C41" s="257">
        <v>20</v>
      </c>
      <c r="D41" s="203" t="s">
        <v>142</v>
      </c>
      <c r="E41" s="181"/>
      <c r="F41" s="93" t="str">
        <f>IF(AND(ISNUMBER(C41),ISNUMBER(E41)),C41*E41," ")</f>
        <v xml:space="preserve"> </v>
      </c>
    </row>
    <row r="42" spans="1:6" s="225" customFormat="1">
      <c r="A42" s="186">
        <v>3003</v>
      </c>
      <c r="B42" s="200" t="s">
        <v>165</v>
      </c>
      <c r="C42" s="258">
        <v>20</v>
      </c>
      <c r="D42" s="163" t="s">
        <v>142</v>
      </c>
      <c r="E42" s="181"/>
      <c r="F42" s="93" t="str">
        <f>IF(AND(ISNUMBER(C42),ISNUMBER(E42)),C42*E42," ")</f>
        <v xml:space="preserve"> </v>
      </c>
    </row>
    <row r="43" spans="1:6" s="225" customFormat="1">
      <c r="A43" s="186">
        <v>3004</v>
      </c>
      <c r="B43" s="188" t="s">
        <v>179</v>
      </c>
      <c r="C43" s="225">
        <v>1</v>
      </c>
      <c r="D43" s="225" t="s">
        <v>0</v>
      </c>
      <c r="E43" s="93"/>
      <c r="F43" s="187">
        <f>ROUND(SUM(F40:F42)*10%,1)</f>
        <v>0</v>
      </c>
    </row>
    <row r="44" spans="1:6">
      <c r="E44" s="93" t="str">
        <f>IF(AND(ISNUMBER(#REF!),ISNUMBER(#REF!)),ROUND((#REF!*#REF!/(1-#REF!)+#REF!*#REF!*#REF!)*#REF!*#REF!*#REF!,0)," ")</f>
        <v xml:space="preserve"> </v>
      </c>
      <c r="F44" s="99"/>
    </row>
    <row r="45" spans="1:6" ht="25.5">
      <c r="B45" s="255" t="s">
        <v>180</v>
      </c>
      <c r="C45" s="69">
        <v>1</v>
      </c>
      <c r="D45" s="69" t="s">
        <v>0</v>
      </c>
      <c r="E45" s="93" t="str">
        <f>IF(AND(ISNUMBER(#REF!),ISNUMBER(#REF!)),ROUND((#REF!*#REF!/(1-#REF!)+#REF!*#REF!*#REF!)*#REF!*#REF!*#REF!,0)," ")</f>
        <v xml:space="preserve"> </v>
      </c>
      <c r="F45" s="241">
        <f>SUM(F40:F43)</f>
        <v>0</v>
      </c>
    </row>
    <row r="46" spans="1:6">
      <c r="B46" s="85"/>
      <c r="E46" s="93" t="str">
        <f>IF(AND(ISNUMBER(#REF!),ISNUMBER(#REF!)),ROUND((#REF!*#REF!/(1-#REF!)+#REF!*#REF!*#REF!)*#REF!*#REF!*#REF!,0)," ")</f>
        <v xml:space="preserve"> </v>
      </c>
      <c r="F46" s="99"/>
    </row>
    <row r="47" spans="1:6" s="81" customFormat="1">
      <c r="A47" s="171"/>
      <c r="B47" s="190"/>
      <c r="C47" s="192"/>
      <c r="D47" s="192"/>
      <c r="E47" s="93"/>
      <c r="F47" s="241"/>
    </row>
    <row r="48" spans="1:6" s="100" customFormat="1">
      <c r="A48" s="226"/>
      <c r="E48" s="93" t="str">
        <f>IF(AND(ISNUMBER(#REF!),ISNUMBER(#REF!)),ROUND((#REF!*#REF!/(1-#REF!)+#REF!*#REF!*#REF!)*#REF!*#REF!*#REF!,0)," ")</f>
        <v xml:space="preserve"> </v>
      </c>
      <c r="F48" s="99"/>
    </row>
    <row r="49" spans="1:6">
      <c r="B49" s="85"/>
      <c r="E49" s="93" t="str">
        <f>IF(AND(ISNUMBER(#REF!),ISNUMBER(#REF!)),ROUND((#REF!*#REF!/(1-#REF!)+#REF!*#REF!*#REF!)*#REF!*#REF!*#REF!,0)," ")</f>
        <v xml:space="preserve"> </v>
      </c>
      <c r="F49" s="99"/>
    </row>
    <row r="50" spans="1:6" s="261" customFormat="1" ht="5.0999999999999996" customHeight="1">
      <c r="A50" s="259"/>
      <c r="B50" s="260"/>
      <c r="E50" s="262" t="str">
        <f>IF(AND(ISNUMBER(#REF!),ISNUMBER(#REF!)),ROUND((#REF!*#REF!/(1-#REF!)+#REF!*#REF!*#REF!)*#REF!*#REF!*#REF!,0)," ")</f>
        <v xml:space="preserve"> </v>
      </c>
      <c r="F50" s="263" t="str">
        <f>IF(AND(ISNUMBER(B50),ISNUMBER(D50)),B50*D50," ")</f>
        <v xml:space="preserve"> </v>
      </c>
    </row>
    <row r="51" spans="1:6" s="265" customFormat="1" ht="15.75">
      <c r="A51" s="68"/>
      <c r="B51" s="337" t="s">
        <v>204</v>
      </c>
      <c r="C51" s="338"/>
      <c r="D51" s="338"/>
      <c r="E51" s="338"/>
      <c r="F51" s="264">
        <f>SUM(F22,F34,F45)</f>
        <v>0</v>
      </c>
    </row>
    <row r="52" spans="1:6" s="266" customFormat="1" ht="5.0999999999999996" customHeight="1">
      <c r="A52" s="259"/>
      <c r="B52" s="260"/>
      <c r="C52" s="261"/>
      <c r="D52" s="261"/>
      <c r="E52" s="262" t="str">
        <f>IF(AND(ISNUMBER(#REF!),ISNUMBER(#REF!)),ROUND((#REF!*#REF!/(1-#REF!)+#REF!*#REF!*#REF!)*#REF!*#REF!*#REF!,0)," ")</f>
        <v xml:space="preserve"> </v>
      </c>
      <c r="F52" s="263" t="str">
        <f>IF(AND(ISNUMBER(B52),ISNUMBER(D52)),B52*D52," ")</f>
        <v xml:space="preserve"> </v>
      </c>
    </row>
    <row r="53" spans="1:6">
      <c r="E53" s="93" t="str">
        <f>IF(AND(ISNUMBER(#REF!),ISNUMBER(#REF!)),ROUND((#REF!*#REF!/(1-#REF!)+#REF!*#REF!*#REF!)*#REF!*#REF!*#REF!,0)," ")</f>
        <v xml:space="preserve"> </v>
      </c>
      <c r="F53" s="99"/>
    </row>
    <row r="54" spans="1:6" s="81" customFormat="1">
      <c r="A54" s="217"/>
      <c r="B54" s="218" t="s">
        <v>188</v>
      </c>
      <c r="C54" s="201"/>
      <c r="D54" s="205"/>
      <c r="E54" s="205"/>
      <c r="F54" s="216"/>
    </row>
    <row r="55" spans="1:6" ht="38.25">
      <c r="A55" s="217" t="s">
        <v>99</v>
      </c>
      <c r="B55" s="219" t="s">
        <v>189</v>
      </c>
      <c r="E55" s="69"/>
      <c r="F55" s="69"/>
    </row>
  </sheetData>
  <mergeCells count="1">
    <mergeCell ref="B51:E51"/>
  </mergeCells>
  <pageMargins left="0.78740157480314965" right="0.74803149606299213" top="0.59055118110236227" bottom="0.59055118110236227" header="0" footer="0"/>
  <pageSetup paperSize="9" scale="93" orientation="portrait" r:id="rId1"/>
  <headerFooter alignWithMargins="0">
    <oddFooter>Stran &amp;P od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BC013-2172-468A-A57D-78EFF18A722F}">
  <sheetPr>
    <tabColor theme="7" tint="0.39997558519241921"/>
  </sheetPr>
  <dimension ref="A1:Q19"/>
  <sheetViews>
    <sheetView showZeros="0" view="pageBreakPreview" zoomScaleNormal="100" zoomScaleSheetLayoutView="100" workbookViewId="0">
      <pane ySplit="4" topLeftCell="A5" activePane="bottomLeft" state="frozen"/>
      <selection activeCell="D31" sqref="D31"/>
      <selection pane="bottomLeft" activeCell="E10" sqref="E6:E10"/>
    </sheetView>
  </sheetViews>
  <sheetFormatPr defaultRowHeight="12.75"/>
  <cols>
    <col min="1" max="1" width="5.7109375" style="68" customWidth="1"/>
    <col min="2" max="2" width="45.7109375" style="69" customWidth="1"/>
    <col min="3" max="4" width="5.7109375" style="69" customWidth="1"/>
    <col min="5" max="5" width="12.7109375" style="115" customWidth="1"/>
    <col min="6" max="6" width="17.7109375" style="116" customWidth="1"/>
    <col min="7" max="7" width="15.7109375" style="115" customWidth="1"/>
    <col min="8" max="8" width="20.7109375" style="117" customWidth="1"/>
    <col min="9" max="9" width="6.7109375" style="117" bestFit="1" customWidth="1"/>
    <col min="10" max="10" width="4.7109375" style="117" bestFit="1" customWidth="1"/>
    <col min="11" max="11" width="5.140625" style="117" bestFit="1" customWidth="1"/>
    <col min="12" max="12" width="5.7109375" style="117" bestFit="1" customWidth="1"/>
    <col min="13" max="13" width="5.28515625" style="117" bestFit="1" customWidth="1"/>
    <col min="14" max="14" width="10.42578125" style="117" bestFit="1" customWidth="1"/>
    <col min="15" max="15" width="15.42578125" style="117" bestFit="1" customWidth="1"/>
    <col min="16" max="16" width="12.85546875" style="118" bestFit="1" customWidth="1"/>
    <col min="17" max="17" width="10.140625" style="118" bestFit="1" customWidth="1"/>
    <col min="18" max="256" width="9.140625" style="69"/>
    <col min="257" max="257" width="5.7109375" style="69" customWidth="1"/>
    <col min="258" max="258" width="45.7109375" style="69" customWidth="1"/>
    <col min="259" max="260" width="5.7109375" style="69" customWidth="1"/>
    <col min="261" max="261" width="12.7109375" style="69" customWidth="1"/>
    <col min="262" max="262" width="17.7109375" style="69" customWidth="1"/>
    <col min="263" max="263" width="15.7109375" style="69" customWidth="1"/>
    <col min="264" max="264" width="20.7109375" style="69" customWidth="1"/>
    <col min="265" max="265" width="6.7109375" style="69" bestFit="1" customWidth="1"/>
    <col min="266" max="266" width="4.7109375" style="69" bestFit="1" customWidth="1"/>
    <col min="267" max="267" width="5.140625" style="69" bestFit="1" customWidth="1"/>
    <col min="268" max="268" width="5.7109375" style="69" bestFit="1" customWidth="1"/>
    <col min="269" max="269" width="5.28515625" style="69" bestFit="1" customWidth="1"/>
    <col min="270" max="270" width="10.42578125" style="69" bestFit="1" customWidth="1"/>
    <col min="271" max="271" width="15.42578125" style="69" bestFit="1" customWidth="1"/>
    <col min="272" max="272" width="12.85546875" style="69" bestFit="1" customWidth="1"/>
    <col min="273" max="273" width="10.140625" style="69" bestFit="1" customWidth="1"/>
    <col min="274" max="512" width="9.140625" style="69"/>
    <col min="513" max="513" width="5.7109375" style="69" customWidth="1"/>
    <col min="514" max="514" width="45.7109375" style="69" customWidth="1"/>
    <col min="515" max="516" width="5.7109375" style="69" customWidth="1"/>
    <col min="517" max="517" width="12.7109375" style="69" customWidth="1"/>
    <col min="518" max="518" width="17.7109375" style="69" customWidth="1"/>
    <col min="519" max="519" width="15.7109375" style="69" customWidth="1"/>
    <col min="520" max="520" width="20.7109375" style="69" customWidth="1"/>
    <col min="521" max="521" width="6.7109375" style="69" bestFit="1" customWidth="1"/>
    <col min="522" max="522" width="4.7109375" style="69" bestFit="1" customWidth="1"/>
    <col min="523" max="523" width="5.140625" style="69" bestFit="1" customWidth="1"/>
    <col min="524" max="524" width="5.7109375" style="69" bestFit="1" customWidth="1"/>
    <col min="525" max="525" width="5.28515625" style="69" bestFit="1" customWidth="1"/>
    <col min="526" max="526" width="10.42578125" style="69" bestFit="1" customWidth="1"/>
    <col min="527" max="527" width="15.42578125" style="69" bestFit="1" customWidth="1"/>
    <col min="528" max="528" width="12.85546875" style="69" bestFit="1" customWidth="1"/>
    <col min="529" max="529" width="10.140625" style="69" bestFit="1" customWidth="1"/>
    <col min="530" max="768" width="9.140625" style="69"/>
    <col min="769" max="769" width="5.7109375" style="69" customWidth="1"/>
    <col min="770" max="770" width="45.7109375" style="69" customWidth="1"/>
    <col min="771" max="772" width="5.7109375" style="69" customWidth="1"/>
    <col min="773" max="773" width="12.7109375" style="69" customWidth="1"/>
    <col min="774" max="774" width="17.7109375" style="69" customWidth="1"/>
    <col min="775" max="775" width="15.7109375" style="69" customWidth="1"/>
    <col min="776" max="776" width="20.7109375" style="69" customWidth="1"/>
    <col min="777" max="777" width="6.7109375" style="69" bestFit="1" customWidth="1"/>
    <col min="778" max="778" width="4.7109375" style="69" bestFit="1" customWidth="1"/>
    <col min="779" max="779" width="5.140625" style="69" bestFit="1" customWidth="1"/>
    <col min="780" max="780" width="5.7109375" style="69" bestFit="1" customWidth="1"/>
    <col min="781" max="781" width="5.28515625" style="69" bestFit="1" customWidth="1"/>
    <col min="782" max="782" width="10.42578125" style="69" bestFit="1" customWidth="1"/>
    <col min="783" max="783" width="15.42578125" style="69" bestFit="1" customWidth="1"/>
    <col min="784" max="784" width="12.85546875" style="69" bestFit="1" customWidth="1"/>
    <col min="785" max="785" width="10.140625" style="69" bestFit="1" customWidth="1"/>
    <col min="786" max="1024" width="9.140625" style="69"/>
    <col min="1025" max="1025" width="5.7109375" style="69" customWidth="1"/>
    <col min="1026" max="1026" width="45.7109375" style="69" customWidth="1"/>
    <col min="1027" max="1028" width="5.7109375" style="69" customWidth="1"/>
    <col min="1029" max="1029" width="12.7109375" style="69" customWidth="1"/>
    <col min="1030" max="1030" width="17.7109375" style="69" customWidth="1"/>
    <col min="1031" max="1031" width="15.7109375" style="69" customWidth="1"/>
    <col min="1032" max="1032" width="20.7109375" style="69" customWidth="1"/>
    <col min="1033" max="1033" width="6.7109375" style="69" bestFit="1" customWidth="1"/>
    <col min="1034" max="1034" width="4.7109375" style="69" bestFit="1" customWidth="1"/>
    <col min="1035" max="1035" width="5.140625" style="69" bestFit="1" customWidth="1"/>
    <col min="1036" max="1036" width="5.7109375" style="69" bestFit="1" customWidth="1"/>
    <col min="1037" max="1037" width="5.28515625" style="69" bestFit="1" customWidth="1"/>
    <col min="1038" max="1038" width="10.42578125" style="69" bestFit="1" customWidth="1"/>
    <col min="1039" max="1039" width="15.42578125" style="69" bestFit="1" customWidth="1"/>
    <col min="1040" max="1040" width="12.85546875" style="69" bestFit="1" customWidth="1"/>
    <col min="1041" max="1041" width="10.140625" style="69" bestFit="1" customWidth="1"/>
    <col min="1042" max="1280" width="9.140625" style="69"/>
    <col min="1281" max="1281" width="5.7109375" style="69" customWidth="1"/>
    <col min="1282" max="1282" width="45.7109375" style="69" customWidth="1"/>
    <col min="1283" max="1284" width="5.7109375" style="69" customWidth="1"/>
    <col min="1285" max="1285" width="12.7109375" style="69" customWidth="1"/>
    <col min="1286" max="1286" width="17.7109375" style="69" customWidth="1"/>
    <col min="1287" max="1287" width="15.7109375" style="69" customWidth="1"/>
    <col min="1288" max="1288" width="20.7109375" style="69" customWidth="1"/>
    <col min="1289" max="1289" width="6.7109375" style="69" bestFit="1" customWidth="1"/>
    <col min="1290" max="1290" width="4.7109375" style="69" bestFit="1" customWidth="1"/>
    <col min="1291" max="1291" width="5.140625" style="69" bestFit="1" customWidth="1"/>
    <col min="1292" max="1292" width="5.7109375" style="69" bestFit="1" customWidth="1"/>
    <col min="1293" max="1293" width="5.28515625" style="69" bestFit="1" customWidth="1"/>
    <col min="1294" max="1294" width="10.42578125" style="69" bestFit="1" customWidth="1"/>
    <col min="1295" max="1295" width="15.42578125" style="69" bestFit="1" customWidth="1"/>
    <col min="1296" max="1296" width="12.85546875" style="69" bestFit="1" customWidth="1"/>
    <col min="1297" max="1297" width="10.140625" style="69" bestFit="1" customWidth="1"/>
    <col min="1298" max="1536" width="9.140625" style="69"/>
    <col min="1537" max="1537" width="5.7109375" style="69" customWidth="1"/>
    <col min="1538" max="1538" width="45.7109375" style="69" customWidth="1"/>
    <col min="1539" max="1540" width="5.7109375" style="69" customWidth="1"/>
    <col min="1541" max="1541" width="12.7109375" style="69" customWidth="1"/>
    <col min="1542" max="1542" width="17.7109375" style="69" customWidth="1"/>
    <col min="1543" max="1543" width="15.7109375" style="69" customWidth="1"/>
    <col min="1544" max="1544" width="20.7109375" style="69" customWidth="1"/>
    <col min="1545" max="1545" width="6.7109375" style="69" bestFit="1" customWidth="1"/>
    <col min="1546" max="1546" width="4.7109375" style="69" bestFit="1" customWidth="1"/>
    <col min="1547" max="1547" width="5.140625" style="69" bestFit="1" customWidth="1"/>
    <col min="1548" max="1548" width="5.7109375" style="69" bestFit="1" customWidth="1"/>
    <col min="1549" max="1549" width="5.28515625" style="69" bestFit="1" customWidth="1"/>
    <col min="1550" max="1550" width="10.42578125" style="69" bestFit="1" customWidth="1"/>
    <col min="1551" max="1551" width="15.42578125" style="69" bestFit="1" customWidth="1"/>
    <col min="1552" max="1552" width="12.85546875" style="69" bestFit="1" customWidth="1"/>
    <col min="1553" max="1553" width="10.140625" style="69" bestFit="1" customWidth="1"/>
    <col min="1554" max="1792" width="9.140625" style="69"/>
    <col min="1793" max="1793" width="5.7109375" style="69" customWidth="1"/>
    <col min="1794" max="1794" width="45.7109375" style="69" customWidth="1"/>
    <col min="1795" max="1796" width="5.7109375" style="69" customWidth="1"/>
    <col min="1797" max="1797" width="12.7109375" style="69" customWidth="1"/>
    <col min="1798" max="1798" width="17.7109375" style="69" customWidth="1"/>
    <col min="1799" max="1799" width="15.7109375" style="69" customWidth="1"/>
    <col min="1800" max="1800" width="20.7109375" style="69" customWidth="1"/>
    <col min="1801" max="1801" width="6.7109375" style="69" bestFit="1" customWidth="1"/>
    <col min="1802" max="1802" width="4.7109375" style="69" bestFit="1" customWidth="1"/>
    <col min="1803" max="1803" width="5.140625" style="69" bestFit="1" customWidth="1"/>
    <col min="1804" max="1804" width="5.7109375" style="69" bestFit="1" customWidth="1"/>
    <col min="1805" max="1805" width="5.28515625" style="69" bestFit="1" customWidth="1"/>
    <col min="1806" max="1806" width="10.42578125" style="69" bestFit="1" customWidth="1"/>
    <col min="1807" max="1807" width="15.42578125" style="69" bestFit="1" customWidth="1"/>
    <col min="1808" max="1808" width="12.85546875" style="69" bestFit="1" customWidth="1"/>
    <col min="1809" max="1809" width="10.140625" style="69" bestFit="1" customWidth="1"/>
    <col min="1810" max="2048" width="9.140625" style="69"/>
    <col min="2049" max="2049" width="5.7109375" style="69" customWidth="1"/>
    <col min="2050" max="2050" width="45.7109375" style="69" customWidth="1"/>
    <col min="2051" max="2052" width="5.7109375" style="69" customWidth="1"/>
    <col min="2053" max="2053" width="12.7109375" style="69" customWidth="1"/>
    <col min="2054" max="2054" width="17.7109375" style="69" customWidth="1"/>
    <col min="2055" max="2055" width="15.7109375" style="69" customWidth="1"/>
    <col min="2056" max="2056" width="20.7109375" style="69" customWidth="1"/>
    <col min="2057" max="2057" width="6.7109375" style="69" bestFit="1" customWidth="1"/>
    <col min="2058" max="2058" width="4.7109375" style="69" bestFit="1" customWidth="1"/>
    <col min="2059" max="2059" width="5.140625" style="69" bestFit="1" customWidth="1"/>
    <col min="2060" max="2060" width="5.7109375" style="69" bestFit="1" customWidth="1"/>
    <col min="2061" max="2061" width="5.28515625" style="69" bestFit="1" customWidth="1"/>
    <col min="2062" max="2062" width="10.42578125" style="69" bestFit="1" customWidth="1"/>
    <col min="2063" max="2063" width="15.42578125" style="69" bestFit="1" customWidth="1"/>
    <col min="2064" max="2064" width="12.85546875" style="69" bestFit="1" customWidth="1"/>
    <col min="2065" max="2065" width="10.140625" style="69" bestFit="1" customWidth="1"/>
    <col min="2066" max="2304" width="9.140625" style="69"/>
    <col min="2305" max="2305" width="5.7109375" style="69" customWidth="1"/>
    <col min="2306" max="2306" width="45.7109375" style="69" customWidth="1"/>
    <col min="2307" max="2308" width="5.7109375" style="69" customWidth="1"/>
    <col min="2309" max="2309" width="12.7109375" style="69" customWidth="1"/>
    <col min="2310" max="2310" width="17.7109375" style="69" customWidth="1"/>
    <col min="2311" max="2311" width="15.7109375" style="69" customWidth="1"/>
    <col min="2312" max="2312" width="20.7109375" style="69" customWidth="1"/>
    <col min="2313" max="2313" width="6.7109375" style="69" bestFit="1" customWidth="1"/>
    <col min="2314" max="2314" width="4.7109375" style="69" bestFit="1" customWidth="1"/>
    <col min="2315" max="2315" width="5.140625" style="69" bestFit="1" customWidth="1"/>
    <col min="2316" max="2316" width="5.7109375" style="69" bestFit="1" customWidth="1"/>
    <col min="2317" max="2317" width="5.28515625" style="69" bestFit="1" customWidth="1"/>
    <col min="2318" max="2318" width="10.42578125" style="69" bestFit="1" customWidth="1"/>
    <col min="2319" max="2319" width="15.42578125" style="69" bestFit="1" customWidth="1"/>
    <col min="2320" max="2320" width="12.85546875" style="69" bestFit="1" customWidth="1"/>
    <col min="2321" max="2321" width="10.140625" style="69" bestFit="1" customWidth="1"/>
    <col min="2322" max="2560" width="9.140625" style="69"/>
    <col min="2561" max="2561" width="5.7109375" style="69" customWidth="1"/>
    <col min="2562" max="2562" width="45.7109375" style="69" customWidth="1"/>
    <col min="2563" max="2564" width="5.7109375" style="69" customWidth="1"/>
    <col min="2565" max="2565" width="12.7109375" style="69" customWidth="1"/>
    <col min="2566" max="2566" width="17.7109375" style="69" customWidth="1"/>
    <col min="2567" max="2567" width="15.7109375" style="69" customWidth="1"/>
    <col min="2568" max="2568" width="20.7109375" style="69" customWidth="1"/>
    <col min="2569" max="2569" width="6.7109375" style="69" bestFit="1" customWidth="1"/>
    <col min="2570" max="2570" width="4.7109375" style="69" bestFit="1" customWidth="1"/>
    <col min="2571" max="2571" width="5.140625" style="69" bestFit="1" customWidth="1"/>
    <col min="2572" max="2572" width="5.7109375" style="69" bestFit="1" customWidth="1"/>
    <col min="2573" max="2573" width="5.28515625" style="69" bestFit="1" customWidth="1"/>
    <col min="2574" max="2574" width="10.42578125" style="69" bestFit="1" customWidth="1"/>
    <col min="2575" max="2575" width="15.42578125" style="69" bestFit="1" customWidth="1"/>
    <col min="2576" max="2576" width="12.85546875" style="69" bestFit="1" customWidth="1"/>
    <col min="2577" max="2577" width="10.140625" style="69" bestFit="1" customWidth="1"/>
    <col min="2578" max="2816" width="9.140625" style="69"/>
    <col min="2817" max="2817" width="5.7109375" style="69" customWidth="1"/>
    <col min="2818" max="2818" width="45.7109375" style="69" customWidth="1"/>
    <col min="2819" max="2820" width="5.7109375" style="69" customWidth="1"/>
    <col min="2821" max="2821" width="12.7109375" style="69" customWidth="1"/>
    <col min="2822" max="2822" width="17.7109375" style="69" customWidth="1"/>
    <col min="2823" max="2823" width="15.7109375" style="69" customWidth="1"/>
    <col min="2824" max="2824" width="20.7109375" style="69" customWidth="1"/>
    <col min="2825" max="2825" width="6.7109375" style="69" bestFit="1" customWidth="1"/>
    <col min="2826" max="2826" width="4.7109375" style="69" bestFit="1" customWidth="1"/>
    <col min="2827" max="2827" width="5.140625" style="69" bestFit="1" customWidth="1"/>
    <col min="2828" max="2828" width="5.7109375" style="69" bestFit="1" customWidth="1"/>
    <col min="2829" max="2829" width="5.28515625" style="69" bestFit="1" customWidth="1"/>
    <col min="2830" max="2830" width="10.42578125" style="69" bestFit="1" customWidth="1"/>
    <col min="2831" max="2831" width="15.42578125" style="69" bestFit="1" customWidth="1"/>
    <col min="2832" max="2832" width="12.85546875" style="69" bestFit="1" customWidth="1"/>
    <col min="2833" max="2833" width="10.140625" style="69" bestFit="1" customWidth="1"/>
    <col min="2834" max="3072" width="9.140625" style="69"/>
    <col min="3073" max="3073" width="5.7109375" style="69" customWidth="1"/>
    <col min="3074" max="3074" width="45.7109375" style="69" customWidth="1"/>
    <col min="3075" max="3076" width="5.7109375" style="69" customWidth="1"/>
    <col min="3077" max="3077" width="12.7109375" style="69" customWidth="1"/>
    <col min="3078" max="3078" width="17.7109375" style="69" customWidth="1"/>
    <col min="3079" max="3079" width="15.7109375" style="69" customWidth="1"/>
    <col min="3080" max="3080" width="20.7109375" style="69" customWidth="1"/>
    <col min="3081" max="3081" width="6.7109375" style="69" bestFit="1" customWidth="1"/>
    <col min="3082" max="3082" width="4.7109375" style="69" bestFit="1" customWidth="1"/>
    <col min="3083" max="3083" width="5.140625" style="69" bestFit="1" customWidth="1"/>
    <col min="3084" max="3084" width="5.7109375" style="69" bestFit="1" customWidth="1"/>
    <col min="3085" max="3085" width="5.28515625" style="69" bestFit="1" customWidth="1"/>
    <col min="3086" max="3086" width="10.42578125" style="69" bestFit="1" customWidth="1"/>
    <col min="3087" max="3087" width="15.42578125" style="69" bestFit="1" customWidth="1"/>
    <col min="3088" max="3088" width="12.85546875" style="69" bestFit="1" customWidth="1"/>
    <col min="3089" max="3089" width="10.140625" style="69" bestFit="1" customWidth="1"/>
    <col min="3090" max="3328" width="9.140625" style="69"/>
    <col min="3329" max="3329" width="5.7109375" style="69" customWidth="1"/>
    <col min="3330" max="3330" width="45.7109375" style="69" customWidth="1"/>
    <col min="3331" max="3332" width="5.7109375" style="69" customWidth="1"/>
    <col min="3333" max="3333" width="12.7109375" style="69" customWidth="1"/>
    <col min="3334" max="3334" width="17.7109375" style="69" customWidth="1"/>
    <col min="3335" max="3335" width="15.7109375" style="69" customWidth="1"/>
    <col min="3336" max="3336" width="20.7109375" style="69" customWidth="1"/>
    <col min="3337" max="3337" width="6.7109375" style="69" bestFit="1" customWidth="1"/>
    <col min="3338" max="3338" width="4.7109375" style="69" bestFit="1" customWidth="1"/>
    <col min="3339" max="3339" width="5.140625" style="69" bestFit="1" customWidth="1"/>
    <col min="3340" max="3340" width="5.7109375" style="69" bestFit="1" customWidth="1"/>
    <col min="3341" max="3341" width="5.28515625" style="69" bestFit="1" customWidth="1"/>
    <col min="3342" max="3342" width="10.42578125" style="69" bestFit="1" customWidth="1"/>
    <col min="3343" max="3343" width="15.42578125" style="69" bestFit="1" customWidth="1"/>
    <col min="3344" max="3344" width="12.85546875" style="69" bestFit="1" customWidth="1"/>
    <col min="3345" max="3345" width="10.140625" style="69" bestFit="1" customWidth="1"/>
    <col min="3346" max="3584" width="9.140625" style="69"/>
    <col min="3585" max="3585" width="5.7109375" style="69" customWidth="1"/>
    <col min="3586" max="3586" width="45.7109375" style="69" customWidth="1"/>
    <col min="3587" max="3588" width="5.7109375" style="69" customWidth="1"/>
    <col min="3589" max="3589" width="12.7109375" style="69" customWidth="1"/>
    <col min="3590" max="3590" width="17.7109375" style="69" customWidth="1"/>
    <col min="3591" max="3591" width="15.7109375" style="69" customWidth="1"/>
    <col min="3592" max="3592" width="20.7109375" style="69" customWidth="1"/>
    <col min="3593" max="3593" width="6.7109375" style="69" bestFit="1" customWidth="1"/>
    <col min="3594" max="3594" width="4.7109375" style="69" bestFit="1" customWidth="1"/>
    <col min="3595" max="3595" width="5.140625" style="69" bestFit="1" customWidth="1"/>
    <col min="3596" max="3596" width="5.7109375" style="69" bestFit="1" customWidth="1"/>
    <col min="3597" max="3597" width="5.28515625" style="69" bestFit="1" customWidth="1"/>
    <col min="3598" max="3598" width="10.42578125" style="69" bestFit="1" customWidth="1"/>
    <col min="3599" max="3599" width="15.42578125" style="69" bestFit="1" customWidth="1"/>
    <col min="3600" max="3600" width="12.85546875" style="69" bestFit="1" customWidth="1"/>
    <col min="3601" max="3601" width="10.140625" style="69" bestFit="1" customWidth="1"/>
    <col min="3602" max="3840" width="9.140625" style="69"/>
    <col min="3841" max="3841" width="5.7109375" style="69" customWidth="1"/>
    <col min="3842" max="3842" width="45.7109375" style="69" customWidth="1"/>
    <col min="3843" max="3844" width="5.7109375" style="69" customWidth="1"/>
    <col min="3845" max="3845" width="12.7109375" style="69" customWidth="1"/>
    <col min="3846" max="3846" width="17.7109375" style="69" customWidth="1"/>
    <col min="3847" max="3847" width="15.7109375" style="69" customWidth="1"/>
    <col min="3848" max="3848" width="20.7109375" style="69" customWidth="1"/>
    <col min="3849" max="3849" width="6.7109375" style="69" bestFit="1" customWidth="1"/>
    <col min="3850" max="3850" width="4.7109375" style="69" bestFit="1" customWidth="1"/>
    <col min="3851" max="3851" width="5.140625" style="69" bestFit="1" customWidth="1"/>
    <col min="3852" max="3852" width="5.7109375" style="69" bestFit="1" customWidth="1"/>
    <col min="3853" max="3853" width="5.28515625" style="69" bestFit="1" customWidth="1"/>
    <col min="3854" max="3854" width="10.42578125" style="69" bestFit="1" customWidth="1"/>
    <col min="3855" max="3855" width="15.42578125" style="69" bestFit="1" customWidth="1"/>
    <col min="3856" max="3856" width="12.85546875" style="69" bestFit="1" customWidth="1"/>
    <col min="3857" max="3857" width="10.140625" style="69" bestFit="1" customWidth="1"/>
    <col min="3858" max="4096" width="9.140625" style="69"/>
    <col min="4097" max="4097" width="5.7109375" style="69" customWidth="1"/>
    <col min="4098" max="4098" width="45.7109375" style="69" customWidth="1"/>
    <col min="4099" max="4100" width="5.7109375" style="69" customWidth="1"/>
    <col min="4101" max="4101" width="12.7109375" style="69" customWidth="1"/>
    <col min="4102" max="4102" width="17.7109375" style="69" customWidth="1"/>
    <col min="4103" max="4103" width="15.7109375" style="69" customWidth="1"/>
    <col min="4104" max="4104" width="20.7109375" style="69" customWidth="1"/>
    <col min="4105" max="4105" width="6.7109375" style="69" bestFit="1" customWidth="1"/>
    <col min="4106" max="4106" width="4.7109375" style="69" bestFit="1" customWidth="1"/>
    <col min="4107" max="4107" width="5.140625" style="69" bestFit="1" customWidth="1"/>
    <col min="4108" max="4108" width="5.7109375" style="69" bestFit="1" customWidth="1"/>
    <col min="4109" max="4109" width="5.28515625" style="69" bestFit="1" customWidth="1"/>
    <col min="4110" max="4110" width="10.42578125" style="69" bestFit="1" customWidth="1"/>
    <col min="4111" max="4111" width="15.42578125" style="69" bestFit="1" customWidth="1"/>
    <col min="4112" max="4112" width="12.85546875" style="69" bestFit="1" customWidth="1"/>
    <col min="4113" max="4113" width="10.140625" style="69" bestFit="1" customWidth="1"/>
    <col min="4114" max="4352" width="9.140625" style="69"/>
    <col min="4353" max="4353" width="5.7109375" style="69" customWidth="1"/>
    <col min="4354" max="4354" width="45.7109375" style="69" customWidth="1"/>
    <col min="4355" max="4356" width="5.7109375" style="69" customWidth="1"/>
    <col min="4357" max="4357" width="12.7109375" style="69" customWidth="1"/>
    <col min="4358" max="4358" width="17.7109375" style="69" customWidth="1"/>
    <col min="4359" max="4359" width="15.7109375" style="69" customWidth="1"/>
    <col min="4360" max="4360" width="20.7109375" style="69" customWidth="1"/>
    <col min="4361" max="4361" width="6.7109375" style="69" bestFit="1" customWidth="1"/>
    <col min="4362" max="4362" width="4.7109375" style="69" bestFit="1" customWidth="1"/>
    <col min="4363" max="4363" width="5.140625" style="69" bestFit="1" customWidth="1"/>
    <col min="4364" max="4364" width="5.7109375" style="69" bestFit="1" customWidth="1"/>
    <col min="4365" max="4365" width="5.28515625" style="69" bestFit="1" customWidth="1"/>
    <col min="4366" max="4366" width="10.42578125" style="69" bestFit="1" customWidth="1"/>
    <col min="4367" max="4367" width="15.42578125" style="69" bestFit="1" customWidth="1"/>
    <col min="4368" max="4368" width="12.85546875" style="69" bestFit="1" customWidth="1"/>
    <col min="4369" max="4369" width="10.140625" style="69" bestFit="1" customWidth="1"/>
    <col min="4370" max="4608" width="9.140625" style="69"/>
    <col min="4609" max="4609" width="5.7109375" style="69" customWidth="1"/>
    <col min="4610" max="4610" width="45.7109375" style="69" customWidth="1"/>
    <col min="4611" max="4612" width="5.7109375" style="69" customWidth="1"/>
    <col min="4613" max="4613" width="12.7109375" style="69" customWidth="1"/>
    <col min="4614" max="4614" width="17.7109375" style="69" customWidth="1"/>
    <col min="4615" max="4615" width="15.7109375" style="69" customWidth="1"/>
    <col min="4616" max="4616" width="20.7109375" style="69" customWidth="1"/>
    <col min="4617" max="4617" width="6.7109375" style="69" bestFit="1" customWidth="1"/>
    <col min="4618" max="4618" width="4.7109375" style="69" bestFit="1" customWidth="1"/>
    <col min="4619" max="4619" width="5.140625" style="69" bestFit="1" customWidth="1"/>
    <col min="4620" max="4620" width="5.7109375" style="69" bestFit="1" customWidth="1"/>
    <col min="4621" max="4621" width="5.28515625" style="69" bestFit="1" customWidth="1"/>
    <col min="4622" max="4622" width="10.42578125" style="69" bestFit="1" customWidth="1"/>
    <col min="4623" max="4623" width="15.42578125" style="69" bestFit="1" customWidth="1"/>
    <col min="4624" max="4624" width="12.85546875" style="69" bestFit="1" customWidth="1"/>
    <col min="4625" max="4625" width="10.140625" style="69" bestFit="1" customWidth="1"/>
    <col min="4626" max="4864" width="9.140625" style="69"/>
    <col min="4865" max="4865" width="5.7109375" style="69" customWidth="1"/>
    <col min="4866" max="4866" width="45.7109375" style="69" customWidth="1"/>
    <col min="4867" max="4868" width="5.7109375" style="69" customWidth="1"/>
    <col min="4869" max="4869" width="12.7109375" style="69" customWidth="1"/>
    <col min="4870" max="4870" width="17.7109375" style="69" customWidth="1"/>
    <col min="4871" max="4871" width="15.7109375" style="69" customWidth="1"/>
    <col min="4872" max="4872" width="20.7109375" style="69" customWidth="1"/>
    <col min="4873" max="4873" width="6.7109375" style="69" bestFit="1" customWidth="1"/>
    <col min="4874" max="4874" width="4.7109375" style="69" bestFit="1" customWidth="1"/>
    <col min="4875" max="4875" width="5.140625" style="69" bestFit="1" customWidth="1"/>
    <col min="4876" max="4876" width="5.7109375" style="69" bestFit="1" customWidth="1"/>
    <col min="4877" max="4877" width="5.28515625" style="69" bestFit="1" customWidth="1"/>
    <col min="4878" max="4878" width="10.42578125" style="69" bestFit="1" customWidth="1"/>
    <col min="4879" max="4879" width="15.42578125" style="69" bestFit="1" customWidth="1"/>
    <col min="4880" max="4880" width="12.85546875" style="69" bestFit="1" customWidth="1"/>
    <col min="4881" max="4881" width="10.140625" style="69" bestFit="1" customWidth="1"/>
    <col min="4882" max="5120" width="9.140625" style="69"/>
    <col min="5121" max="5121" width="5.7109375" style="69" customWidth="1"/>
    <col min="5122" max="5122" width="45.7109375" style="69" customWidth="1"/>
    <col min="5123" max="5124" width="5.7109375" style="69" customWidth="1"/>
    <col min="5125" max="5125" width="12.7109375" style="69" customWidth="1"/>
    <col min="5126" max="5126" width="17.7109375" style="69" customWidth="1"/>
    <col min="5127" max="5127" width="15.7109375" style="69" customWidth="1"/>
    <col min="5128" max="5128" width="20.7109375" style="69" customWidth="1"/>
    <col min="5129" max="5129" width="6.7109375" style="69" bestFit="1" customWidth="1"/>
    <col min="5130" max="5130" width="4.7109375" style="69" bestFit="1" customWidth="1"/>
    <col min="5131" max="5131" width="5.140625" style="69" bestFit="1" customWidth="1"/>
    <col min="5132" max="5132" width="5.7109375" style="69" bestFit="1" customWidth="1"/>
    <col min="5133" max="5133" width="5.28515625" style="69" bestFit="1" customWidth="1"/>
    <col min="5134" max="5134" width="10.42578125" style="69" bestFit="1" customWidth="1"/>
    <col min="5135" max="5135" width="15.42578125" style="69" bestFit="1" customWidth="1"/>
    <col min="5136" max="5136" width="12.85546875" style="69" bestFit="1" customWidth="1"/>
    <col min="5137" max="5137" width="10.140625" style="69" bestFit="1" customWidth="1"/>
    <col min="5138" max="5376" width="9.140625" style="69"/>
    <col min="5377" max="5377" width="5.7109375" style="69" customWidth="1"/>
    <col min="5378" max="5378" width="45.7109375" style="69" customWidth="1"/>
    <col min="5379" max="5380" width="5.7109375" style="69" customWidth="1"/>
    <col min="5381" max="5381" width="12.7109375" style="69" customWidth="1"/>
    <col min="5382" max="5382" width="17.7109375" style="69" customWidth="1"/>
    <col min="5383" max="5383" width="15.7109375" style="69" customWidth="1"/>
    <col min="5384" max="5384" width="20.7109375" style="69" customWidth="1"/>
    <col min="5385" max="5385" width="6.7109375" style="69" bestFit="1" customWidth="1"/>
    <col min="5386" max="5386" width="4.7109375" style="69" bestFit="1" customWidth="1"/>
    <col min="5387" max="5387" width="5.140625" style="69" bestFit="1" customWidth="1"/>
    <col min="5388" max="5388" width="5.7109375" style="69" bestFit="1" customWidth="1"/>
    <col min="5389" max="5389" width="5.28515625" style="69" bestFit="1" customWidth="1"/>
    <col min="5390" max="5390" width="10.42578125" style="69" bestFit="1" customWidth="1"/>
    <col min="5391" max="5391" width="15.42578125" style="69" bestFit="1" customWidth="1"/>
    <col min="5392" max="5392" width="12.85546875" style="69" bestFit="1" customWidth="1"/>
    <col min="5393" max="5393" width="10.140625" style="69" bestFit="1" customWidth="1"/>
    <col min="5394" max="5632" width="9.140625" style="69"/>
    <col min="5633" max="5633" width="5.7109375" style="69" customWidth="1"/>
    <col min="5634" max="5634" width="45.7109375" style="69" customWidth="1"/>
    <col min="5635" max="5636" width="5.7109375" style="69" customWidth="1"/>
    <col min="5637" max="5637" width="12.7109375" style="69" customWidth="1"/>
    <col min="5638" max="5638" width="17.7109375" style="69" customWidth="1"/>
    <col min="5639" max="5639" width="15.7109375" style="69" customWidth="1"/>
    <col min="5640" max="5640" width="20.7109375" style="69" customWidth="1"/>
    <col min="5641" max="5641" width="6.7109375" style="69" bestFit="1" customWidth="1"/>
    <col min="5642" max="5642" width="4.7109375" style="69" bestFit="1" customWidth="1"/>
    <col min="5643" max="5643" width="5.140625" style="69" bestFit="1" customWidth="1"/>
    <col min="5644" max="5644" width="5.7109375" style="69" bestFit="1" customWidth="1"/>
    <col min="5645" max="5645" width="5.28515625" style="69" bestFit="1" customWidth="1"/>
    <col min="5646" max="5646" width="10.42578125" style="69" bestFit="1" customWidth="1"/>
    <col min="5647" max="5647" width="15.42578125" style="69" bestFit="1" customWidth="1"/>
    <col min="5648" max="5648" width="12.85546875" style="69" bestFit="1" customWidth="1"/>
    <col min="5649" max="5649" width="10.140625" style="69" bestFit="1" customWidth="1"/>
    <col min="5650" max="5888" width="9.140625" style="69"/>
    <col min="5889" max="5889" width="5.7109375" style="69" customWidth="1"/>
    <col min="5890" max="5890" width="45.7109375" style="69" customWidth="1"/>
    <col min="5891" max="5892" width="5.7109375" style="69" customWidth="1"/>
    <col min="5893" max="5893" width="12.7109375" style="69" customWidth="1"/>
    <col min="5894" max="5894" width="17.7109375" style="69" customWidth="1"/>
    <col min="5895" max="5895" width="15.7109375" style="69" customWidth="1"/>
    <col min="5896" max="5896" width="20.7109375" style="69" customWidth="1"/>
    <col min="5897" max="5897" width="6.7109375" style="69" bestFit="1" customWidth="1"/>
    <col min="5898" max="5898" width="4.7109375" style="69" bestFit="1" customWidth="1"/>
    <col min="5899" max="5899" width="5.140625" style="69" bestFit="1" customWidth="1"/>
    <col min="5900" max="5900" width="5.7109375" style="69" bestFit="1" customWidth="1"/>
    <col min="5901" max="5901" width="5.28515625" style="69" bestFit="1" customWidth="1"/>
    <col min="5902" max="5902" width="10.42578125" style="69" bestFit="1" customWidth="1"/>
    <col min="5903" max="5903" width="15.42578125" style="69" bestFit="1" customWidth="1"/>
    <col min="5904" max="5904" width="12.85546875" style="69" bestFit="1" customWidth="1"/>
    <col min="5905" max="5905" width="10.140625" style="69" bestFit="1" customWidth="1"/>
    <col min="5906" max="6144" width="9.140625" style="69"/>
    <col min="6145" max="6145" width="5.7109375" style="69" customWidth="1"/>
    <col min="6146" max="6146" width="45.7109375" style="69" customWidth="1"/>
    <col min="6147" max="6148" width="5.7109375" style="69" customWidth="1"/>
    <col min="6149" max="6149" width="12.7109375" style="69" customWidth="1"/>
    <col min="6150" max="6150" width="17.7109375" style="69" customWidth="1"/>
    <col min="6151" max="6151" width="15.7109375" style="69" customWidth="1"/>
    <col min="6152" max="6152" width="20.7109375" style="69" customWidth="1"/>
    <col min="6153" max="6153" width="6.7109375" style="69" bestFit="1" customWidth="1"/>
    <col min="6154" max="6154" width="4.7109375" style="69" bestFit="1" customWidth="1"/>
    <col min="6155" max="6155" width="5.140625" style="69" bestFit="1" customWidth="1"/>
    <col min="6156" max="6156" width="5.7109375" style="69" bestFit="1" customWidth="1"/>
    <col min="6157" max="6157" width="5.28515625" style="69" bestFit="1" customWidth="1"/>
    <col min="6158" max="6158" width="10.42578125" style="69" bestFit="1" customWidth="1"/>
    <col min="6159" max="6159" width="15.42578125" style="69" bestFit="1" customWidth="1"/>
    <col min="6160" max="6160" width="12.85546875" style="69" bestFit="1" customWidth="1"/>
    <col min="6161" max="6161" width="10.140625" style="69" bestFit="1" customWidth="1"/>
    <col min="6162" max="6400" width="9.140625" style="69"/>
    <col min="6401" max="6401" width="5.7109375" style="69" customWidth="1"/>
    <col min="6402" max="6402" width="45.7109375" style="69" customWidth="1"/>
    <col min="6403" max="6404" width="5.7109375" style="69" customWidth="1"/>
    <col min="6405" max="6405" width="12.7109375" style="69" customWidth="1"/>
    <col min="6406" max="6406" width="17.7109375" style="69" customWidth="1"/>
    <col min="6407" max="6407" width="15.7109375" style="69" customWidth="1"/>
    <col min="6408" max="6408" width="20.7109375" style="69" customWidth="1"/>
    <col min="6409" max="6409" width="6.7109375" style="69" bestFit="1" customWidth="1"/>
    <col min="6410" max="6410" width="4.7109375" style="69" bestFit="1" customWidth="1"/>
    <col min="6411" max="6411" width="5.140625" style="69" bestFit="1" customWidth="1"/>
    <col min="6412" max="6412" width="5.7109375" style="69" bestFit="1" customWidth="1"/>
    <col min="6413" max="6413" width="5.28515625" style="69" bestFit="1" customWidth="1"/>
    <col min="6414" max="6414" width="10.42578125" style="69" bestFit="1" customWidth="1"/>
    <col min="6415" max="6415" width="15.42578125" style="69" bestFit="1" customWidth="1"/>
    <col min="6416" max="6416" width="12.85546875" style="69" bestFit="1" customWidth="1"/>
    <col min="6417" max="6417" width="10.140625" style="69" bestFit="1" customWidth="1"/>
    <col min="6418" max="6656" width="9.140625" style="69"/>
    <col min="6657" max="6657" width="5.7109375" style="69" customWidth="1"/>
    <col min="6658" max="6658" width="45.7109375" style="69" customWidth="1"/>
    <col min="6659" max="6660" width="5.7109375" style="69" customWidth="1"/>
    <col min="6661" max="6661" width="12.7109375" style="69" customWidth="1"/>
    <col min="6662" max="6662" width="17.7109375" style="69" customWidth="1"/>
    <col min="6663" max="6663" width="15.7109375" style="69" customWidth="1"/>
    <col min="6664" max="6664" width="20.7109375" style="69" customWidth="1"/>
    <col min="6665" max="6665" width="6.7109375" style="69" bestFit="1" customWidth="1"/>
    <col min="6666" max="6666" width="4.7109375" style="69" bestFit="1" customWidth="1"/>
    <col min="6667" max="6667" width="5.140625" style="69" bestFit="1" customWidth="1"/>
    <col min="6668" max="6668" width="5.7109375" style="69" bestFit="1" customWidth="1"/>
    <col min="6669" max="6669" width="5.28515625" style="69" bestFit="1" customWidth="1"/>
    <col min="6670" max="6670" width="10.42578125" style="69" bestFit="1" customWidth="1"/>
    <col min="6671" max="6671" width="15.42578125" style="69" bestFit="1" customWidth="1"/>
    <col min="6672" max="6672" width="12.85546875" style="69" bestFit="1" customWidth="1"/>
    <col min="6673" max="6673" width="10.140625" style="69" bestFit="1" customWidth="1"/>
    <col min="6674" max="6912" width="9.140625" style="69"/>
    <col min="6913" max="6913" width="5.7109375" style="69" customWidth="1"/>
    <col min="6914" max="6914" width="45.7109375" style="69" customWidth="1"/>
    <col min="6915" max="6916" width="5.7109375" style="69" customWidth="1"/>
    <col min="6917" max="6917" width="12.7109375" style="69" customWidth="1"/>
    <col min="6918" max="6918" width="17.7109375" style="69" customWidth="1"/>
    <col min="6919" max="6919" width="15.7109375" style="69" customWidth="1"/>
    <col min="6920" max="6920" width="20.7109375" style="69" customWidth="1"/>
    <col min="6921" max="6921" width="6.7109375" style="69" bestFit="1" customWidth="1"/>
    <col min="6922" max="6922" width="4.7109375" style="69" bestFit="1" customWidth="1"/>
    <col min="6923" max="6923" width="5.140625" style="69" bestFit="1" customWidth="1"/>
    <col min="6924" max="6924" width="5.7109375" style="69" bestFit="1" customWidth="1"/>
    <col min="6925" max="6925" width="5.28515625" style="69" bestFit="1" customWidth="1"/>
    <col min="6926" max="6926" width="10.42578125" style="69" bestFit="1" customWidth="1"/>
    <col min="6927" max="6927" width="15.42578125" style="69" bestFit="1" customWidth="1"/>
    <col min="6928" max="6928" width="12.85546875" style="69" bestFit="1" customWidth="1"/>
    <col min="6929" max="6929" width="10.140625" style="69" bestFit="1" customWidth="1"/>
    <col min="6930" max="7168" width="9.140625" style="69"/>
    <col min="7169" max="7169" width="5.7109375" style="69" customWidth="1"/>
    <col min="7170" max="7170" width="45.7109375" style="69" customWidth="1"/>
    <col min="7171" max="7172" width="5.7109375" style="69" customWidth="1"/>
    <col min="7173" max="7173" width="12.7109375" style="69" customWidth="1"/>
    <col min="7174" max="7174" width="17.7109375" style="69" customWidth="1"/>
    <col min="7175" max="7175" width="15.7109375" style="69" customWidth="1"/>
    <col min="7176" max="7176" width="20.7109375" style="69" customWidth="1"/>
    <col min="7177" max="7177" width="6.7109375" style="69" bestFit="1" customWidth="1"/>
    <col min="7178" max="7178" width="4.7109375" style="69" bestFit="1" customWidth="1"/>
    <col min="7179" max="7179" width="5.140625" style="69" bestFit="1" customWidth="1"/>
    <col min="7180" max="7180" width="5.7109375" style="69" bestFit="1" customWidth="1"/>
    <col min="7181" max="7181" width="5.28515625" style="69" bestFit="1" customWidth="1"/>
    <col min="7182" max="7182" width="10.42578125" style="69" bestFit="1" customWidth="1"/>
    <col min="7183" max="7183" width="15.42578125" style="69" bestFit="1" customWidth="1"/>
    <col min="7184" max="7184" width="12.85546875" style="69" bestFit="1" customWidth="1"/>
    <col min="7185" max="7185" width="10.140625" style="69" bestFit="1" customWidth="1"/>
    <col min="7186" max="7424" width="9.140625" style="69"/>
    <col min="7425" max="7425" width="5.7109375" style="69" customWidth="1"/>
    <col min="7426" max="7426" width="45.7109375" style="69" customWidth="1"/>
    <col min="7427" max="7428" width="5.7109375" style="69" customWidth="1"/>
    <col min="7429" max="7429" width="12.7109375" style="69" customWidth="1"/>
    <col min="7430" max="7430" width="17.7109375" style="69" customWidth="1"/>
    <col min="7431" max="7431" width="15.7109375" style="69" customWidth="1"/>
    <col min="7432" max="7432" width="20.7109375" style="69" customWidth="1"/>
    <col min="7433" max="7433" width="6.7109375" style="69" bestFit="1" customWidth="1"/>
    <col min="7434" max="7434" width="4.7109375" style="69" bestFit="1" customWidth="1"/>
    <col min="7435" max="7435" width="5.140625" style="69" bestFit="1" customWidth="1"/>
    <col min="7436" max="7436" width="5.7109375" style="69" bestFit="1" customWidth="1"/>
    <col min="7437" max="7437" width="5.28515625" style="69" bestFit="1" customWidth="1"/>
    <col min="7438" max="7438" width="10.42578125" style="69" bestFit="1" customWidth="1"/>
    <col min="7439" max="7439" width="15.42578125" style="69" bestFit="1" customWidth="1"/>
    <col min="7440" max="7440" width="12.85546875" style="69" bestFit="1" customWidth="1"/>
    <col min="7441" max="7441" width="10.140625" style="69" bestFit="1" customWidth="1"/>
    <col min="7442" max="7680" width="9.140625" style="69"/>
    <col min="7681" max="7681" width="5.7109375" style="69" customWidth="1"/>
    <col min="7682" max="7682" width="45.7109375" style="69" customWidth="1"/>
    <col min="7683" max="7684" width="5.7109375" style="69" customWidth="1"/>
    <col min="7685" max="7685" width="12.7109375" style="69" customWidth="1"/>
    <col min="7686" max="7686" width="17.7109375" style="69" customWidth="1"/>
    <col min="7687" max="7687" width="15.7109375" style="69" customWidth="1"/>
    <col min="7688" max="7688" width="20.7109375" style="69" customWidth="1"/>
    <col min="7689" max="7689" width="6.7109375" style="69" bestFit="1" customWidth="1"/>
    <col min="7690" max="7690" width="4.7109375" style="69" bestFit="1" customWidth="1"/>
    <col min="7691" max="7691" width="5.140625" style="69" bestFit="1" customWidth="1"/>
    <col min="7692" max="7692" width="5.7109375" style="69" bestFit="1" customWidth="1"/>
    <col min="7693" max="7693" width="5.28515625" style="69" bestFit="1" customWidth="1"/>
    <col min="7694" max="7694" width="10.42578125" style="69" bestFit="1" customWidth="1"/>
    <col min="7695" max="7695" width="15.42578125" style="69" bestFit="1" customWidth="1"/>
    <col min="7696" max="7696" width="12.85546875" style="69" bestFit="1" customWidth="1"/>
    <col min="7697" max="7697" width="10.140625" style="69" bestFit="1" customWidth="1"/>
    <col min="7698" max="7936" width="9.140625" style="69"/>
    <col min="7937" max="7937" width="5.7109375" style="69" customWidth="1"/>
    <col min="7938" max="7938" width="45.7109375" style="69" customWidth="1"/>
    <col min="7939" max="7940" width="5.7109375" style="69" customWidth="1"/>
    <col min="7941" max="7941" width="12.7109375" style="69" customWidth="1"/>
    <col min="7942" max="7942" width="17.7109375" style="69" customWidth="1"/>
    <col min="7943" max="7943" width="15.7109375" style="69" customWidth="1"/>
    <col min="7944" max="7944" width="20.7109375" style="69" customWidth="1"/>
    <col min="7945" max="7945" width="6.7109375" style="69" bestFit="1" customWidth="1"/>
    <col min="7946" max="7946" width="4.7109375" style="69" bestFit="1" customWidth="1"/>
    <col min="7947" max="7947" width="5.140625" style="69" bestFit="1" customWidth="1"/>
    <col min="7948" max="7948" width="5.7109375" style="69" bestFit="1" customWidth="1"/>
    <col min="7949" max="7949" width="5.28515625" style="69" bestFit="1" customWidth="1"/>
    <col min="7950" max="7950" width="10.42578125" style="69" bestFit="1" customWidth="1"/>
    <col min="7951" max="7951" width="15.42578125" style="69" bestFit="1" customWidth="1"/>
    <col min="7952" max="7952" width="12.85546875" style="69" bestFit="1" customWidth="1"/>
    <col min="7953" max="7953" width="10.140625" style="69" bestFit="1" customWidth="1"/>
    <col min="7954" max="8192" width="9.140625" style="69"/>
    <col min="8193" max="8193" width="5.7109375" style="69" customWidth="1"/>
    <col min="8194" max="8194" width="45.7109375" style="69" customWidth="1"/>
    <col min="8195" max="8196" width="5.7109375" style="69" customWidth="1"/>
    <col min="8197" max="8197" width="12.7109375" style="69" customWidth="1"/>
    <col min="8198" max="8198" width="17.7109375" style="69" customWidth="1"/>
    <col min="8199" max="8199" width="15.7109375" style="69" customWidth="1"/>
    <col min="8200" max="8200" width="20.7109375" style="69" customWidth="1"/>
    <col min="8201" max="8201" width="6.7109375" style="69" bestFit="1" customWidth="1"/>
    <col min="8202" max="8202" width="4.7109375" style="69" bestFit="1" customWidth="1"/>
    <col min="8203" max="8203" width="5.140625" style="69" bestFit="1" customWidth="1"/>
    <col min="8204" max="8204" width="5.7109375" style="69" bestFit="1" customWidth="1"/>
    <col min="8205" max="8205" width="5.28515625" style="69" bestFit="1" customWidth="1"/>
    <col min="8206" max="8206" width="10.42578125" style="69" bestFit="1" customWidth="1"/>
    <col min="8207" max="8207" width="15.42578125" style="69" bestFit="1" customWidth="1"/>
    <col min="8208" max="8208" width="12.85546875" style="69" bestFit="1" customWidth="1"/>
    <col min="8209" max="8209" width="10.140625" style="69" bestFit="1" customWidth="1"/>
    <col min="8210" max="8448" width="9.140625" style="69"/>
    <col min="8449" max="8449" width="5.7109375" style="69" customWidth="1"/>
    <col min="8450" max="8450" width="45.7109375" style="69" customWidth="1"/>
    <col min="8451" max="8452" width="5.7109375" style="69" customWidth="1"/>
    <col min="8453" max="8453" width="12.7109375" style="69" customWidth="1"/>
    <col min="8454" max="8454" width="17.7109375" style="69" customWidth="1"/>
    <col min="8455" max="8455" width="15.7109375" style="69" customWidth="1"/>
    <col min="8456" max="8456" width="20.7109375" style="69" customWidth="1"/>
    <col min="8457" max="8457" width="6.7109375" style="69" bestFit="1" customWidth="1"/>
    <col min="8458" max="8458" width="4.7109375" style="69" bestFit="1" customWidth="1"/>
    <col min="8459" max="8459" width="5.140625" style="69" bestFit="1" customWidth="1"/>
    <col min="8460" max="8460" width="5.7109375" style="69" bestFit="1" customWidth="1"/>
    <col min="8461" max="8461" width="5.28515625" style="69" bestFit="1" customWidth="1"/>
    <col min="8462" max="8462" width="10.42578125" style="69" bestFit="1" customWidth="1"/>
    <col min="8463" max="8463" width="15.42578125" style="69" bestFit="1" customWidth="1"/>
    <col min="8464" max="8464" width="12.85546875" style="69" bestFit="1" customWidth="1"/>
    <col min="8465" max="8465" width="10.140625" style="69" bestFit="1" customWidth="1"/>
    <col min="8466" max="8704" width="9.140625" style="69"/>
    <col min="8705" max="8705" width="5.7109375" style="69" customWidth="1"/>
    <col min="8706" max="8706" width="45.7109375" style="69" customWidth="1"/>
    <col min="8707" max="8708" width="5.7109375" style="69" customWidth="1"/>
    <col min="8709" max="8709" width="12.7109375" style="69" customWidth="1"/>
    <col min="8710" max="8710" width="17.7109375" style="69" customWidth="1"/>
    <col min="8711" max="8711" width="15.7109375" style="69" customWidth="1"/>
    <col min="8712" max="8712" width="20.7109375" style="69" customWidth="1"/>
    <col min="8713" max="8713" width="6.7109375" style="69" bestFit="1" customWidth="1"/>
    <col min="8714" max="8714" width="4.7109375" style="69" bestFit="1" customWidth="1"/>
    <col min="8715" max="8715" width="5.140625" style="69" bestFit="1" customWidth="1"/>
    <col min="8716" max="8716" width="5.7109375" style="69" bestFit="1" customWidth="1"/>
    <col min="8717" max="8717" width="5.28515625" style="69" bestFit="1" customWidth="1"/>
    <col min="8718" max="8718" width="10.42578125" style="69" bestFit="1" customWidth="1"/>
    <col min="8719" max="8719" width="15.42578125" style="69" bestFit="1" customWidth="1"/>
    <col min="8720" max="8720" width="12.85546875" style="69" bestFit="1" customWidth="1"/>
    <col min="8721" max="8721" width="10.140625" style="69" bestFit="1" customWidth="1"/>
    <col min="8722" max="8960" width="9.140625" style="69"/>
    <col min="8961" max="8961" width="5.7109375" style="69" customWidth="1"/>
    <col min="8962" max="8962" width="45.7109375" style="69" customWidth="1"/>
    <col min="8963" max="8964" width="5.7109375" style="69" customWidth="1"/>
    <col min="8965" max="8965" width="12.7109375" style="69" customWidth="1"/>
    <col min="8966" max="8966" width="17.7109375" style="69" customWidth="1"/>
    <col min="8967" max="8967" width="15.7109375" style="69" customWidth="1"/>
    <col min="8968" max="8968" width="20.7109375" style="69" customWidth="1"/>
    <col min="8969" max="8969" width="6.7109375" style="69" bestFit="1" customWidth="1"/>
    <col min="8970" max="8970" width="4.7109375" style="69" bestFit="1" customWidth="1"/>
    <col min="8971" max="8971" width="5.140625" style="69" bestFit="1" customWidth="1"/>
    <col min="8972" max="8972" width="5.7109375" style="69" bestFit="1" customWidth="1"/>
    <col min="8973" max="8973" width="5.28515625" style="69" bestFit="1" customWidth="1"/>
    <col min="8974" max="8974" width="10.42578125" style="69" bestFit="1" customWidth="1"/>
    <col min="8975" max="8975" width="15.42578125" style="69" bestFit="1" customWidth="1"/>
    <col min="8976" max="8976" width="12.85546875" style="69" bestFit="1" customWidth="1"/>
    <col min="8977" max="8977" width="10.140625" style="69" bestFit="1" customWidth="1"/>
    <col min="8978" max="9216" width="9.140625" style="69"/>
    <col min="9217" max="9217" width="5.7109375" style="69" customWidth="1"/>
    <col min="9218" max="9218" width="45.7109375" style="69" customWidth="1"/>
    <col min="9219" max="9220" width="5.7109375" style="69" customWidth="1"/>
    <col min="9221" max="9221" width="12.7109375" style="69" customWidth="1"/>
    <col min="9222" max="9222" width="17.7109375" style="69" customWidth="1"/>
    <col min="9223" max="9223" width="15.7109375" style="69" customWidth="1"/>
    <col min="9224" max="9224" width="20.7109375" style="69" customWidth="1"/>
    <col min="9225" max="9225" width="6.7109375" style="69" bestFit="1" customWidth="1"/>
    <col min="9226" max="9226" width="4.7109375" style="69" bestFit="1" customWidth="1"/>
    <col min="9227" max="9227" width="5.140625" style="69" bestFit="1" customWidth="1"/>
    <col min="9228" max="9228" width="5.7109375" style="69" bestFit="1" customWidth="1"/>
    <col min="9229" max="9229" width="5.28515625" style="69" bestFit="1" customWidth="1"/>
    <col min="9230" max="9230" width="10.42578125" style="69" bestFit="1" customWidth="1"/>
    <col min="9231" max="9231" width="15.42578125" style="69" bestFit="1" customWidth="1"/>
    <col min="9232" max="9232" width="12.85546875" style="69" bestFit="1" customWidth="1"/>
    <col min="9233" max="9233" width="10.140625" style="69" bestFit="1" customWidth="1"/>
    <col min="9234" max="9472" width="9.140625" style="69"/>
    <col min="9473" max="9473" width="5.7109375" style="69" customWidth="1"/>
    <col min="9474" max="9474" width="45.7109375" style="69" customWidth="1"/>
    <col min="9475" max="9476" width="5.7109375" style="69" customWidth="1"/>
    <col min="9477" max="9477" width="12.7109375" style="69" customWidth="1"/>
    <col min="9478" max="9478" width="17.7109375" style="69" customWidth="1"/>
    <col min="9479" max="9479" width="15.7109375" style="69" customWidth="1"/>
    <col min="9480" max="9480" width="20.7109375" style="69" customWidth="1"/>
    <col min="9481" max="9481" width="6.7109375" style="69" bestFit="1" customWidth="1"/>
    <col min="9482" max="9482" width="4.7109375" style="69" bestFit="1" customWidth="1"/>
    <col min="9483" max="9483" width="5.140625" style="69" bestFit="1" customWidth="1"/>
    <col min="9484" max="9484" width="5.7109375" style="69" bestFit="1" customWidth="1"/>
    <col min="9485" max="9485" width="5.28515625" style="69" bestFit="1" customWidth="1"/>
    <col min="9486" max="9486" width="10.42578125" style="69" bestFit="1" customWidth="1"/>
    <col min="9487" max="9487" width="15.42578125" style="69" bestFit="1" customWidth="1"/>
    <col min="9488" max="9488" width="12.85546875" style="69" bestFit="1" customWidth="1"/>
    <col min="9489" max="9489" width="10.140625" style="69" bestFit="1" customWidth="1"/>
    <col min="9490" max="9728" width="9.140625" style="69"/>
    <col min="9729" max="9729" width="5.7109375" style="69" customWidth="1"/>
    <col min="9730" max="9730" width="45.7109375" style="69" customWidth="1"/>
    <col min="9731" max="9732" width="5.7109375" style="69" customWidth="1"/>
    <col min="9733" max="9733" width="12.7109375" style="69" customWidth="1"/>
    <col min="9734" max="9734" width="17.7109375" style="69" customWidth="1"/>
    <col min="9735" max="9735" width="15.7109375" style="69" customWidth="1"/>
    <col min="9736" max="9736" width="20.7109375" style="69" customWidth="1"/>
    <col min="9737" max="9737" width="6.7109375" style="69" bestFit="1" customWidth="1"/>
    <col min="9738" max="9738" width="4.7109375" style="69" bestFit="1" customWidth="1"/>
    <col min="9739" max="9739" width="5.140625" style="69" bestFit="1" customWidth="1"/>
    <col min="9740" max="9740" width="5.7109375" style="69" bestFit="1" customWidth="1"/>
    <col min="9741" max="9741" width="5.28515625" style="69" bestFit="1" customWidth="1"/>
    <col min="9742" max="9742" width="10.42578125" style="69" bestFit="1" customWidth="1"/>
    <col min="9743" max="9743" width="15.42578125" style="69" bestFit="1" customWidth="1"/>
    <col min="9744" max="9744" width="12.85546875" style="69" bestFit="1" customWidth="1"/>
    <col min="9745" max="9745" width="10.140625" style="69" bestFit="1" customWidth="1"/>
    <col min="9746" max="9984" width="9.140625" style="69"/>
    <col min="9985" max="9985" width="5.7109375" style="69" customWidth="1"/>
    <col min="9986" max="9986" width="45.7109375" style="69" customWidth="1"/>
    <col min="9987" max="9988" width="5.7109375" style="69" customWidth="1"/>
    <col min="9989" max="9989" width="12.7109375" style="69" customWidth="1"/>
    <col min="9990" max="9990" width="17.7109375" style="69" customWidth="1"/>
    <col min="9991" max="9991" width="15.7109375" style="69" customWidth="1"/>
    <col min="9992" max="9992" width="20.7109375" style="69" customWidth="1"/>
    <col min="9993" max="9993" width="6.7109375" style="69" bestFit="1" customWidth="1"/>
    <col min="9994" max="9994" width="4.7109375" style="69" bestFit="1" customWidth="1"/>
    <col min="9995" max="9995" width="5.140625" style="69" bestFit="1" customWidth="1"/>
    <col min="9996" max="9996" width="5.7109375" style="69" bestFit="1" customWidth="1"/>
    <col min="9997" max="9997" width="5.28515625" style="69" bestFit="1" customWidth="1"/>
    <col min="9998" max="9998" width="10.42578125" style="69" bestFit="1" customWidth="1"/>
    <col min="9999" max="9999" width="15.42578125" style="69" bestFit="1" customWidth="1"/>
    <col min="10000" max="10000" width="12.85546875" style="69" bestFit="1" customWidth="1"/>
    <col min="10001" max="10001" width="10.140625" style="69" bestFit="1" customWidth="1"/>
    <col min="10002" max="10240" width="9.140625" style="69"/>
    <col min="10241" max="10241" width="5.7109375" style="69" customWidth="1"/>
    <col min="10242" max="10242" width="45.7109375" style="69" customWidth="1"/>
    <col min="10243" max="10244" width="5.7109375" style="69" customWidth="1"/>
    <col min="10245" max="10245" width="12.7109375" style="69" customWidth="1"/>
    <col min="10246" max="10246" width="17.7109375" style="69" customWidth="1"/>
    <col min="10247" max="10247" width="15.7109375" style="69" customWidth="1"/>
    <col min="10248" max="10248" width="20.7109375" style="69" customWidth="1"/>
    <col min="10249" max="10249" width="6.7109375" style="69" bestFit="1" customWidth="1"/>
    <col min="10250" max="10250" width="4.7109375" style="69" bestFit="1" customWidth="1"/>
    <col min="10251" max="10251" width="5.140625" style="69" bestFit="1" customWidth="1"/>
    <col min="10252" max="10252" width="5.7109375" style="69" bestFit="1" customWidth="1"/>
    <col min="10253" max="10253" width="5.28515625" style="69" bestFit="1" customWidth="1"/>
    <col min="10254" max="10254" width="10.42578125" style="69" bestFit="1" customWidth="1"/>
    <col min="10255" max="10255" width="15.42578125" style="69" bestFit="1" customWidth="1"/>
    <col min="10256" max="10256" width="12.85546875" style="69" bestFit="1" customWidth="1"/>
    <col min="10257" max="10257" width="10.140625" style="69" bestFit="1" customWidth="1"/>
    <col min="10258" max="10496" width="9.140625" style="69"/>
    <col min="10497" max="10497" width="5.7109375" style="69" customWidth="1"/>
    <col min="10498" max="10498" width="45.7109375" style="69" customWidth="1"/>
    <col min="10499" max="10500" width="5.7109375" style="69" customWidth="1"/>
    <col min="10501" max="10501" width="12.7109375" style="69" customWidth="1"/>
    <col min="10502" max="10502" width="17.7109375" style="69" customWidth="1"/>
    <col min="10503" max="10503" width="15.7109375" style="69" customWidth="1"/>
    <col min="10504" max="10504" width="20.7109375" style="69" customWidth="1"/>
    <col min="10505" max="10505" width="6.7109375" style="69" bestFit="1" customWidth="1"/>
    <col min="10506" max="10506" width="4.7109375" style="69" bestFit="1" customWidth="1"/>
    <col min="10507" max="10507" width="5.140625" style="69" bestFit="1" customWidth="1"/>
    <col min="10508" max="10508" width="5.7109375" style="69" bestFit="1" customWidth="1"/>
    <col min="10509" max="10509" width="5.28515625" style="69" bestFit="1" customWidth="1"/>
    <col min="10510" max="10510" width="10.42578125" style="69" bestFit="1" customWidth="1"/>
    <col min="10511" max="10511" width="15.42578125" style="69" bestFit="1" customWidth="1"/>
    <col min="10512" max="10512" width="12.85546875" style="69" bestFit="1" customWidth="1"/>
    <col min="10513" max="10513" width="10.140625" style="69" bestFit="1" customWidth="1"/>
    <col min="10514" max="10752" width="9.140625" style="69"/>
    <col min="10753" max="10753" width="5.7109375" style="69" customWidth="1"/>
    <col min="10754" max="10754" width="45.7109375" style="69" customWidth="1"/>
    <col min="10755" max="10756" width="5.7109375" style="69" customWidth="1"/>
    <col min="10757" max="10757" width="12.7109375" style="69" customWidth="1"/>
    <col min="10758" max="10758" width="17.7109375" style="69" customWidth="1"/>
    <col min="10759" max="10759" width="15.7109375" style="69" customWidth="1"/>
    <col min="10760" max="10760" width="20.7109375" style="69" customWidth="1"/>
    <col min="10761" max="10761" width="6.7109375" style="69" bestFit="1" customWidth="1"/>
    <col min="10762" max="10762" width="4.7109375" style="69" bestFit="1" customWidth="1"/>
    <col min="10763" max="10763" width="5.140625" style="69" bestFit="1" customWidth="1"/>
    <col min="10764" max="10764" width="5.7109375" style="69" bestFit="1" customWidth="1"/>
    <col min="10765" max="10765" width="5.28515625" style="69" bestFit="1" customWidth="1"/>
    <col min="10766" max="10766" width="10.42578125" style="69" bestFit="1" customWidth="1"/>
    <col min="10767" max="10767" width="15.42578125" style="69" bestFit="1" customWidth="1"/>
    <col min="10768" max="10768" width="12.85546875" style="69" bestFit="1" customWidth="1"/>
    <col min="10769" max="10769" width="10.140625" style="69" bestFit="1" customWidth="1"/>
    <col min="10770" max="11008" width="9.140625" style="69"/>
    <col min="11009" max="11009" width="5.7109375" style="69" customWidth="1"/>
    <col min="11010" max="11010" width="45.7109375" style="69" customWidth="1"/>
    <col min="11011" max="11012" width="5.7109375" style="69" customWidth="1"/>
    <col min="11013" max="11013" width="12.7109375" style="69" customWidth="1"/>
    <col min="11014" max="11014" width="17.7109375" style="69" customWidth="1"/>
    <col min="11015" max="11015" width="15.7109375" style="69" customWidth="1"/>
    <col min="11016" max="11016" width="20.7109375" style="69" customWidth="1"/>
    <col min="11017" max="11017" width="6.7109375" style="69" bestFit="1" customWidth="1"/>
    <col min="11018" max="11018" width="4.7109375" style="69" bestFit="1" customWidth="1"/>
    <col min="11019" max="11019" width="5.140625" style="69" bestFit="1" customWidth="1"/>
    <col min="11020" max="11020" width="5.7109375" style="69" bestFit="1" customWidth="1"/>
    <col min="11021" max="11021" width="5.28515625" style="69" bestFit="1" customWidth="1"/>
    <col min="11022" max="11022" width="10.42578125" style="69" bestFit="1" customWidth="1"/>
    <col min="11023" max="11023" width="15.42578125" style="69" bestFit="1" customWidth="1"/>
    <col min="11024" max="11024" width="12.85546875" style="69" bestFit="1" customWidth="1"/>
    <col min="11025" max="11025" width="10.140625" style="69" bestFit="1" customWidth="1"/>
    <col min="11026" max="11264" width="9.140625" style="69"/>
    <col min="11265" max="11265" width="5.7109375" style="69" customWidth="1"/>
    <col min="11266" max="11266" width="45.7109375" style="69" customWidth="1"/>
    <col min="11267" max="11268" width="5.7109375" style="69" customWidth="1"/>
    <col min="11269" max="11269" width="12.7109375" style="69" customWidth="1"/>
    <col min="11270" max="11270" width="17.7109375" style="69" customWidth="1"/>
    <col min="11271" max="11271" width="15.7109375" style="69" customWidth="1"/>
    <col min="11272" max="11272" width="20.7109375" style="69" customWidth="1"/>
    <col min="11273" max="11273" width="6.7109375" style="69" bestFit="1" customWidth="1"/>
    <col min="11274" max="11274" width="4.7109375" style="69" bestFit="1" customWidth="1"/>
    <col min="11275" max="11275" width="5.140625" style="69" bestFit="1" customWidth="1"/>
    <col min="11276" max="11276" width="5.7109375" style="69" bestFit="1" customWidth="1"/>
    <col min="11277" max="11277" width="5.28515625" style="69" bestFit="1" customWidth="1"/>
    <col min="11278" max="11278" width="10.42578125" style="69" bestFit="1" customWidth="1"/>
    <col min="11279" max="11279" width="15.42578125" style="69" bestFit="1" customWidth="1"/>
    <col min="11280" max="11280" width="12.85546875" style="69" bestFit="1" customWidth="1"/>
    <col min="11281" max="11281" width="10.140625" style="69" bestFit="1" customWidth="1"/>
    <col min="11282" max="11520" width="9.140625" style="69"/>
    <col min="11521" max="11521" width="5.7109375" style="69" customWidth="1"/>
    <col min="11522" max="11522" width="45.7109375" style="69" customWidth="1"/>
    <col min="11523" max="11524" width="5.7109375" style="69" customWidth="1"/>
    <col min="11525" max="11525" width="12.7109375" style="69" customWidth="1"/>
    <col min="11526" max="11526" width="17.7109375" style="69" customWidth="1"/>
    <col min="11527" max="11527" width="15.7109375" style="69" customWidth="1"/>
    <col min="11528" max="11528" width="20.7109375" style="69" customWidth="1"/>
    <col min="11529" max="11529" width="6.7109375" style="69" bestFit="1" customWidth="1"/>
    <col min="11530" max="11530" width="4.7109375" style="69" bestFit="1" customWidth="1"/>
    <col min="11531" max="11531" width="5.140625" style="69" bestFit="1" customWidth="1"/>
    <col min="11532" max="11532" width="5.7109375" style="69" bestFit="1" customWidth="1"/>
    <col min="11533" max="11533" width="5.28515625" style="69" bestFit="1" customWidth="1"/>
    <col min="11534" max="11534" width="10.42578125" style="69" bestFit="1" customWidth="1"/>
    <col min="11535" max="11535" width="15.42578125" style="69" bestFit="1" customWidth="1"/>
    <col min="11536" max="11536" width="12.85546875" style="69" bestFit="1" customWidth="1"/>
    <col min="11537" max="11537" width="10.140625" style="69" bestFit="1" customWidth="1"/>
    <col min="11538" max="11776" width="9.140625" style="69"/>
    <col min="11777" max="11777" width="5.7109375" style="69" customWidth="1"/>
    <col min="11778" max="11778" width="45.7109375" style="69" customWidth="1"/>
    <col min="11779" max="11780" width="5.7109375" style="69" customWidth="1"/>
    <col min="11781" max="11781" width="12.7109375" style="69" customWidth="1"/>
    <col min="11782" max="11782" width="17.7109375" style="69" customWidth="1"/>
    <col min="11783" max="11783" width="15.7109375" style="69" customWidth="1"/>
    <col min="11784" max="11784" width="20.7109375" style="69" customWidth="1"/>
    <col min="11785" max="11785" width="6.7109375" style="69" bestFit="1" customWidth="1"/>
    <col min="11786" max="11786" width="4.7109375" style="69" bestFit="1" customWidth="1"/>
    <col min="11787" max="11787" width="5.140625" style="69" bestFit="1" customWidth="1"/>
    <col min="11788" max="11788" width="5.7109375" style="69" bestFit="1" customWidth="1"/>
    <col min="11789" max="11789" width="5.28515625" style="69" bestFit="1" customWidth="1"/>
    <col min="11790" max="11790" width="10.42578125" style="69" bestFit="1" customWidth="1"/>
    <col min="11791" max="11791" width="15.42578125" style="69" bestFit="1" customWidth="1"/>
    <col min="11792" max="11792" width="12.85546875" style="69" bestFit="1" customWidth="1"/>
    <col min="11793" max="11793" width="10.140625" style="69" bestFit="1" customWidth="1"/>
    <col min="11794" max="12032" width="9.140625" style="69"/>
    <col min="12033" max="12033" width="5.7109375" style="69" customWidth="1"/>
    <col min="12034" max="12034" width="45.7109375" style="69" customWidth="1"/>
    <col min="12035" max="12036" width="5.7109375" style="69" customWidth="1"/>
    <col min="12037" max="12037" width="12.7109375" style="69" customWidth="1"/>
    <col min="12038" max="12038" width="17.7109375" style="69" customWidth="1"/>
    <col min="12039" max="12039" width="15.7109375" style="69" customWidth="1"/>
    <col min="12040" max="12040" width="20.7109375" style="69" customWidth="1"/>
    <col min="12041" max="12041" width="6.7109375" style="69" bestFit="1" customWidth="1"/>
    <col min="12042" max="12042" width="4.7109375" style="69" bestFit="1" customWidth="1"/>
    <col min="12043" max="12043" width="5.140625" style="69" bestFit="1" customWidth="1"/>
    <col min="12044" max="12044" width="5.7109375" style="69" bestFit="1" customWidth="1"/>
    <col min="12045" max="12045" width="5.28515625" style="69" bestFit="1" customWidth="1"/>
    <col min="12046" max="12046" width="10.42578125" style="69" bestFit="1" customWidth="1"/>
    <col min="12047" max="12047" width="15.42578125" style="69" bestFit="1" customWidth="1"/>
    <col min="12048" max="12048" width="12.85546875" style="69" bestFit="1" customWidth="1"/>
    <col min="12049" max="12049" width="10.140625" style="69" bestFit="1" customWidth="1"/>
    <col min="12050" max="12288" width="9.140625" style="69"/>
    <col min="12289" max="12289" width="5.7109375" style="69" customWidth="1"/>
    <col min="12290" max="12290" width="45.7109375" style="69" customWidth="1"/>
    <col min="12291" max="12292" width="5.7109375" style="69" customWidth="1"/>
    <col min="12293" max="12293" width="12.7109375" style="69" customWidth="1"/>
    <col min="12294" max="12294" width="17.7109375" style="69" customWidth="1"/>
    <col min="12295" max="12295" width="15.7109375" style="69" customWidth="1"/>
    <col min="12296" max="12296" width="20.7109375" style="69" customWidth="1"/>
    <col min="12297" max="12297" width="6.7109375" style="69" bestFit="1" customWidth="1"/>
    <col min="12298" max="12298" width="4.7109375" style="69" bestFit="1" customWidth="1"/>
    <col min="12299" max="12299" width="5.140625" style="69" bestFit="1" customWidth="1"/>
    <col min="12300" max="12300" width="5.7109375" style="69" bestFit="1" customWidth="1"/>
    <col min="12301" max="12301" width="5.28515625" style="69" bestFit="1" customWidth="1"/>
    <col min="12302" max="12302" width="10.42578125" style="69" bestFit="1" customWidth="1"/>
    <col min="12303" max="12303" width="15.42578125" style="69" bestFit="1" customWidth="1"/>
    <col min="12304" max="12304" width="12.85546875" style="69" bestFit="1" customWidth="1"/>
    <col min="12305" max="12305" width="10.140625" style="69" bestFit="1" customWidth="1"/>
    <col min="12306" max="12544" width="9.140625" style="69"/>
    <col min="12545" max="12545" width="5.7109375" style="69" customWidth="1"/>
    <col min="12546" max="12546" width="45.7109375" style="69" customWidth="1"/>
    <col min="12547" max="12548" width="5.7109375" style="69" customWidth="1"/>
    <col min="12549" max="12549" width="12.7109375" style="69" customWidth="1"/>
    <col min="12550" max="12550" width="17.7109375" style="69" customWidth="1"/>
    <col min="12551" max="12551" width="15.7109375" style="69" customWidth="1"/>
    <col min="12552" max="12552" width="20.7109375" style="69" customWidth="1"/>
    <col min="12553" max="12553" width="6.7109375" style="69" bestFit="1" customWidth="1"/>
    <col min="12554" max="12554" width="4.7109375" style="69" bestFit="1" customWidth="1"/>
    <col min="12555" max="12555" width="5.140625" style="69" bestFit="1" customWidth="1"/>
    <col min="12556" max="12556" width="5.7109375" style="69" bestFit="1" customWidth="1"/>
    <col min="12557" max="12557" width="5.28515625" style="69" bestFit="1" customWidth="1"/>
    <col min="12558" max="12558" width="10.42578125" style="69" bestFit="1" customWidth="1"/>
    <col min="12559" max="12559" width="15.42578125" style="69" bestFit="1" customWidth="1"/>
    <col min="12560" max="12560" width="12.85546875" style="69" bestFit="1" customWidth="1"/>
    <col min="12561" max="12561" width="10.140625" style="69" bestFit="1" customWidth="1"/>
    <col min="12562" max="12800" width="9.140625" style="69"/>
    <col min="12801" max="12801" width="5.7109375" style="69" customWidth="1"/>
    <col min="12802" max="12802" width="45.7109375" style="69" customWidth="1"/>
    <col min="12803" max="12804" width="5.7109375" style="69" customWidth="1"/>
    <col min="12805" max="12805" width="12.7109375" style="69" customWidth="1"/>
    <col min="12806" max="12806" width="17.7109375" style="69" customWidth="1"/>
    <col min="12807" max="12807" width="15.7109375" style="69" customWidth="1"/>
    <col min="12808" max="12808" width="20.7109375" style="69" customWidth="1"/>
    <col min="12809" max="12809" width="6.7109375" style="69" bestFit="1" customWidth="1"/>
    <col min="12810" max="12810" width="4.7109375" style="69" bestFit="1" customWidth="1"/>
    <col min="12811" max="12811" width="5.140625" style="69" bestFit="1" customWidth="1"/>
    <col min="12812" max="12812" width="5.7109375" style="69" bestFit="1" customWidth="1"/>
    <col min="12813" max="12813" width="5.28515625" style="69" bestFit="1" customWidth="1"/>
    <col min="12814" max="12814" width="10.42578125" style="69" bestFit="1" customWidth="1"/>
    <col min="12815" max="12815" width="15.42578125" style="69" bestFit="1" customWidth="1"/>
    <col min="12816" max="12816" width="12.85546875" style="69" bestFit="1" customWidth="1"/>
    <col min="12817" max="12817" width="10.140625" style="69" bestFit="1" customWidth="1"/>
    <col min="12818" max="13056" width="9.140625" style="69"/>
    <col min="13057" max="13057" width="5.7109375" style="69" customWidth="1"/>
    <col min="13058" max="13058" width="45.7109375" style="69" customWidth="1"/>
    <col min="13059" max="13060" width="5.7109375" style="69" customWidth="1"/>
    <col min="13061" max="13061" width="12.7109375" style="69" customWidth="1"/>
    <col min="13062" max="13062" width="17.7109375" style="69" customWidth="1"/>
    <col min="13063" max="13063" width="15.7109375" style="69" customWidth="1"/>
    <col min="13064" max="13064" width="20.7109375" style="69" customWidth="1"/>
    <col min="13065" max="13065" width="6.7109375" style="69" bestFit="1" customWidth="1"/>
    <col min="13066" max="13066" width="4.7109375" style="69" bestFit="1" customWidth="1"/>
    <col min="13067" max="13067" width="5.140625" style="69" bestFit="1" customWidth="1"/>
    <col min="13068" max="13068" width="5.7109375" style="69" bestFit="1" customWidth="1"/>
    <col min="13069" max="13069" width="5.28515625" style="69" bestFit="1" customWidth="1"/>
    <col min="13070" max="13070" width="10.42578125" style="69" bestFit="1" customWidth="1"/>
    <col min="13071" max="13071" width="15.42578125" style="69" bestFit="1" customWidth="1"/>
    <col min="13072" max="13072" width="12.85546875" style="69" bestFit="1" customWidth="1"/>
    <col min="13073" max="13073" width="10.140625" style="69" bestFit="1" customWidth="1"/>
    <col min="13074" max="13312" width="9.140625" style="69"/>
    <col min="13313" max="13313" width="5.7109375" style="69" customWidth="1"/>
    <col min="13314" max="13314" width="45.7109375" style="69" customWidth="1"/>
    <col min="13315" max="13316" width="5.7109375" style="69" customWidth="1"/>
    <col min="13317" max="13317" width="12.7109375" style="69" customWidth="1"/>
    <col min="13318" max="13318" width="17.7109375" style="69" customWidth="1"/>
    <col min="13319" max="13319" width="15.7109375" style="69" customWidth="1"/>
    <col min="13320" max="13320" width="20.7109375" style="69" customWidth="1"/>
    <col min="13321" max="13321" width="6.7109375" style="69" bestFit="1" customWidth="1"/>
    <col min="13322" max="13322" width="4.7109375" style="69" bestFit="1" customWidth="1"/>
    <col min="13323" max="13323" width="5.140625" style="69" bestFit="1" customWidth="1"/>
    <col min="13324" max="13324" width="5.7109375" style="69" bestFit="1" customWidth="1"/>
    <col min="13325" max="13325" width="5.28515625" style="69" bestFit="1" customWidth="1"/>
    <col min="13326" max="13326" width="10.42578125" style="69" bestFit="1" customWidth="1"/>
    <col min="13327" max="13327" width="15.42578125" style="69" bestFit="1" customWidth="1"/>
    <col min="13328" max="13328" width="12.85546875" style="69" bestFit="1" customWidth="1"/>
    <col min="13329" max="13329" width="10.140625" style="69" bestFit="1" customWidth="1"/>
    <col min="13330" max="13568" width="9.140625" style="69"/>
    <col min="13569" max="13569" width="5.7109375" style="69" customWidth="1"/>
    <col min="13570" max="13570" width="45.7109375" style="69" customWidth="1"/>
    <col min="13571" max="13572" width="5.7109375" style="69" customWidth="1"/>
    <col min="13573" max="13573" width="12.7109375" style="69" customWidth="1"/>
    <col min="13574" max="13574" width="17.7109375" style="69" customWidth="1"/>
    <col min="13575" max="13575" width="15.7109375" style="69" customWidth="1"/>
    <col min="13576" max="13576" width="20.7109375" style="69" customWidth="1"/>
    <col min="13577" max="13577" width="6.7109375" style="69" bestFit="1" customWidth="1"/>
    <col min="13578" max="13578" width="4.7109375" style="69" bestFit="1" customWidth="1"/>
    <col min="13579" max="13579" width="5.140625" style="69" bestFit="1" customWidth="1"/>
    <col min="13580" max="13580" width="5.7109375" style="69" bestFit="1" customWidth="1"/>
    <col min="13581" max="13581" width="5.28515625" style="69" bestFit="1" customWidth="1"/>
    <col min="13582" max="13582" width="10.42578125" style="69" bestFit="1" customWidth="1"/>
    <col min="13583" max="13583" width="15.42578125" style="69" bestFit="1" customWidth="1"/>
    <col min="13584" max="13584" width="12.85546875" style="69" bestFit="1" customWidth="1"/>
    <col min="13585" max="13585" width="10.140625" style="69" bestFit="1" customWidth="1"/>
    <col min="13586" max="13824" width="9.140625" style="69"/>
    <col min="13825" max="13825" width="5.7109375" style="69" customWidth="1"/>
    <col min="13826" max="13826" width="45.7109375" style="69" customWidth="1"/>
    <col min="13827" max="13828" width="5.7109375" style="69" customWidth="1"/>
    <col min="13829" max="13829" width="12.7109375" style="69" customWidth="1"/>
    <col min="13830" max="13830" width="17.7109375" style="69" customWidth="1"/>
    <col min="13831" max="13831" width="15.7109375" style="69" customWidth="1"/>
    <col min="13832" max="13832" width="20.7109375" style="69" customWidth="1"/>
    <col min="13833" max="13833" width="6.7109375" style="69" bestFit="1" customWidth="1"/>
    <col min="13834" max="13834" width="4.7109375" style="69" bestFit="1" customWidth="1"/>
    <col min="13835" max="13835" width="5.140625" style="69" bestFit="1" customWidth="1"/>
    <col min="13836" max="13836" width="5.7109375" style="69" bestFit="1" customWidth="1"/>
    <col min="13837" max="13837" width="5.28515625" style="69" bestFit="1" customWidth="1"/>
    <col min="13838" max="13838" width="10.42578125" style="69" bestFit="1" customWidth="1"/>
    <col min="13839" max="13839" width="15.42578125" style="69" bestFit="1" customWidth="1"/>
    <col min="13840" max="13840" width="12.85546875" style="69" bestFit="1" customWidth="1"/>
    <col min="13841" max="13841" width="10.140625" style="69" bestFit="1" customWidth="1"/>
    <col min="13842" max="14080" width="9.140625" style="69"/>
    <col min="14081" max="14081" width="5.7109375" style="69" customWidth="1"/>
    <col min="14082" max="14082" width="45.7109375" style="69" customWidth="1"/>
    <col min="14083" max="14084" width="5.7109375" style="69" customWidth="1"/>
    <col min="14085" max="14085" width="12.7109375" style="69" customWidth="1"/>
    <col min="14086" max="14086" width="17.7109375" style="69" customWidth="1"/>
    <col min="14087" max="14087" width="15.7109375" style="69" customWidth="1"/>
    <col min="14088" max="14088" width="20.7109375" style="69" customWidth="1"/>
    <col min="14089" max="14089" width="6.7109375" style="69" bestFit="1" customWidth="1"/>
    <col min="14090" max="14090" width="4.7109375" style="69" bestFit="1" customWidth="1"/>
    <col min="14091" max="14091" width="5.140625" style="69" bestFit="1" customWidth="1"/>
    <col min="14092" max="14092" width="5.7109375" style="69" bestFit="1" customWidth="1"/>
    <col min="14093" max="14093" width="5.28515625" style="69" bestFit="1" customWidth="1"/>
    <col min="14094" max="14094" width="10.42578125" style="69" bestFit="1" customWidth="1"/>
    <col min="14095" max="14095" width="15.42578125" style="69" bestFit="1" customWidth="1"/>
    <col min="14096" max="14096" width="12.85546875" style="69" bestFit="1" customWidth="1"/>
    <col min="14097" max="14097" width="10.140625" style="69" bestFit="1" customWidth="1"/>
    <col min="14098" max="14336" width="9.140625" style="69"/>
    <col min="14337" max="14337" width="5.7109375" style="69" customWidth="1"/>
    <col min="14338" max="14338" width="45.7109375" style="69" customWidth="1"/>
    <col min="14339" max="14340" width="5.7109375" style="69" customWidth="1"/>
    <col min="14341" max="14341" width="12.7109375" style="69" customWidth="1"/>
    <col min="14342" max="14342" width="17.7109375" style="69" customWidth="1"/>
    <col min="14343" max="14343" width="15.7109375" style="69" customWidth="1"/>
    <col min="14344" max="14344" width="20.7109375" style="69" customWidth="1"/>
    <col min="14345" max="14345" width="6.7109375" style="69" bestFit="1" customWidth="1"/>
    <col min="14346" max="14346" width="4.7109375" style="69" bestFit="1" customWidth="1"/>
    <col min="14347" max="14347" width="5.140625" style="69" bestFit="1" customWidth="1"/>
    <col min="14348" max="14348" width="5.7109375" style="69" bestFit="1" customWidth="1"/>
    <col min="14349" max="14349" width="5.28515625" style="69" bestFit="1" customWidth="1"/>
    <col min="14350" max="14350" width="10.42578125" style="69" bestFit="1" customWidth="1"/>
    <col min="14351" max="14351" width="15.42578125" style="69" bestFit="1" customWidth="1"/>
    <col min="14352" max="14352" width="12.85546875" style="69" bestFit="1" customWidth="1"/>
    <col min="14353" max="14353" width="10.140625" style="69" bestFit="1" customWidth="1"/>
    <col min="14354" max="14592" width="9.140625" style="69"/>
    <col min="14593" max="14593" width="5.7109375" style="69" customWidth="1"/>
    <col min="14594" max="14594" width="45.7109375" style="69" customWidth="1"/>
    <col min="14595" max="14596" width="5.7109375" style="69" customWidth="1"/>
    <col min="14597" max="14597" width="12.7109375" style="69" customWidth="1"/>
    <col min="14598" max="14598" width="17.7109375" style="69" customWidth="1"/>
    <col min="14599" max="14599" width="15.7109375" style="69" customWidth="1"/>
    <col min="14600" max="14600" width="20.7109375" style="69" customWidth="1"/>
    <col min="14601" max="14601" width="6.7109375" style="69" bestFit="1" customWidth="1"/>
    <col min="14602" max="14602" width="4.7109375" style="69" bestFit="1" customWidth="1"/>
    <col min="14603" max="14603" width="5.140625" style="69" bestFit="1" customWidth="1"/>
    <col min="14604" max="14604" width="5.7109375" style="69" bestFit="1" customWidth="1"/>
    <col min="14605" max="14605" width="5.28515625" style="69" bestFit="1" customWidth="1"/>
    <col min="14606" max="14606" width="10.42578125" style="69" bestFit="1" customWidth="1"/>
    <col min="14607" max="14607" width="15.42578125" style="69" bestFit="1" customWidth="1"/>
    <col min="14608" max="14608" width="12.85546875" style="69" bestFit="1" customWidth="1"/>
    <col min="14609" max="14609" width="10.140625" style="69" bestFit="1" customWidth="1"/>
    <col min="14610" max="14848" width="9.140625" style="69"/>
    <col min="14849" max="14849" width="5.7109375" style="69" customWidth="1"/>
    <col min="14850" max="14850" width="45.7109375" style="69" customWidth="1"/>
    <col min="14851" max="14852" width="5.7109375" style="69" customWidth="1"/>
    <col min="14853" max="14853" width="12.7109375" style="69" customWidth="1"/>
    <col min="14854" max="14854" width="17.7109375" style="69" customWidth="1"/>
    <col min="14855" max="14855" width="15.7109375" style="69" customWidth="1"/>
    <col min="14856" max="14856" width="20.7109375" style="69" customWidth="1"/>
    <col min="14857" max="14857" width="6.7109375" style="69" bestFit="1" customWidth="1"/>
    <col min="14858" max="14858" width="4.7109375" style="69" bestFit="1" customWidth="1"/>
    <col min="14859" max="14859" width="5.140625" style="69" bestFit="1" customWidth="1"/>
    <col min="14860" max="14860" width="5.7109375" style="69" bestFit="1" customWidth="1"/>
    <col min="14861" max="14861" width="5.28515625" style="69" bestFit="1" customWidth="1"/>
    <col min="14862" max="14862" width="10.42578125" style="69" bestFit="1" customWidth="1"/>
    <col min="14863" max="14863" width="15.42578125" style="69" bestFit="1" customWidth="1"/>
    <col min="14864" max="14864" width="12.85546875" style="69" bestFit="1" customWidth="1"/>
    <col min="14865" max="14865" width="10.140625" style="69" bestFit="1" customWidth="1"/>
    <col min="14866" max="15104" width="9.140625" style="69"/>
    <col min="15105" max="15105" width="5.7109375" style="69" customWidth="1"/>
    <col min="15106" max="15106" width="45.7109375" style="69" customWidth="1"/>
    <col min="15107" max="15108" width="5.7109375" style="69" customWidth="1"/>
    <col min="15109" max="15109" width="12.7109375" style="69" customWidth="1"/>
    <col min="15110" max="15110" width="17.7109375" style="69" customWidth="1"/>
    <col min="15111" max="15111" width="15.7109375" style="69" customWidth="1"/>
    <col min="15112" max="15112" width="20.7109375" style="69" customWidth="1"/>
    <col min="15113" max="15113" width="6.7109375" style="69" bestFit="1" customWidth="1"/>
    <col min="15114" max="15114" width="4.7109375" style="69" bestFit="1" customWidth="1"/>
    <col min="15115" max="15115" width="5.140625" style="69" bestFit="1" customWidth="1"/>
    <col min="15116" max="15116" width="5.7109375" style="69" bestFit="1" customWidth="1"/>
    <col min="15117" max="15117" width="5.28515625" style="69" bestFit="1" customWidth="1"/>
    <col min="15118" max="15118" width="10.42578125" style="69" bestFit="1" customWidth="1"/>
    <col min="15119" max="15119" width="15.42578125" style="69" bestFit="1" customWidth="1"/>
    <col min="15120" max="15120" width="12.85546875" style="69" bestFit="1" customWidth="1"/>
    <col min="15121" max="15121" width="10.140625" style="69" bestFit="1" customWidth="1"/>
    <col min="15122" max="15360" width="9.140625" style="69"/>
    <col min="15361" max="15361" width="5.7109375" style="69" customWidth="1"/>
    <col min="15362" max="15362" width="45.7109375" style="69" customWidth="1"/>
    <col min="15363" max="15364" width="5.7109375" style="69" customWidth="1"/>
    <col min="15365" max="15365" width="12.7109375" style="69" customWidth="1"/>
    <col min="15366" max="15366" width="17.7109375" style="69" customWidth="1"/>
    <col min="15367" max="15367" width="15.7109375" style="69" customWidth="1"/>
    <col min="15368" max="15368" width="20.7109375" style="69" customWidth="1"/>
    <col min="15369" max="15369" width="6.7109375" style="69" bestFit="1" customWidth="1"/>
    <col min="15370" max="15370" width="4.7109375" style="69" bestFit="1" customWidth="1"/>
    <col min="15371" max="15371" width="5.140625" style="69" bestFit="1" customWidth="1"/>
    <col min="15372" max="15372" width="5.7109375" style="69" bestFit="1" customWidth="1"/>
    <col min="15373" max="15373" width="5.28515625" style="69" bestFit="1" customWidth="1"/>
    <col min="15374" max="15374" width="10.42578125" style="69" bestFit="1" customWidth="1"/>
    <col min="15375" max="15375" width="15.42578125" style="69" bestFit="1" customWidth="1"/>
    <col min="15376" max="15376" width="12.85546875" style="69" bestFit="1" customWidth="1"/>
    <col min="15377" max="15377" width="10.140625" style="69" bestFit="1" customWidth="1"/>
    <col min="15378" max="15616" width="9.140625" style="69"/>
    <col min="15617" max="15617" width="5.7109375" style="69" customWidth="1"/>
    <col min="15618" max="15618" width="45.7109375" style="69" customWidth="1"/>
    <col min="15619" max="15620" width="5.7109375" style="69" customWidth="1"/>
    <col min="15621" max="15621" width="12.7109375" style="69" customWidth="1"/>
    <col min="15622" max="15622" width="17.7109375" style="69" customWidth="1"/>
    <col min="15623" max="15623" width="15.7109375" style="69" customWidth="1"/>
    <col min="15624" max="15624" width="20.7109375" style="69" customWidth="1"/>
    <col min="15625" max="15625" width="6.7109375" style="69" bestFit="1" customWidth="1"/>
    <col min="15626" max="15626" width="4.7109375" style="69" bestFit="1" customWidth="1"/>
    <col min="15627" max="15627" width="5.140625" style="69" bestFit="1" customWidth="1"/>
    <col min="15628" max="15628" width="5.7109375" style="69" bestFit="1" customWidth="1"/>
    <col min="15629" max="15629" width="5.28515625" style="69" bestFit="1" customWidth="1"/>
    <col min="15630" max="15630" width="10.42578125" style="69" bestFit="1" customWidth="1"/>
    <col min="15631" max="15631" width="15.42578125" style="69" bestFit="1" customWidth="1"/>
    <col min="15632" max="15632" width="12.85546875" style="69" bestFit="1" customWidth="1"/>
    <col min="15633" max="15633" width="10.140625" style="69" bestFit="1" customWidth="1"/>
    <col min="15634" max="15872" width="9.140625" style="69"/>
    <col min="15873" max="15873" width="5.7109375" style="69" customWidth="1"/>
    <col min="15874" max="15874" width="45.7109375" style="69" customWidth="1"/>
    <col min="15875" max="15876" width="5.7109375" style="69" customWidth="1"/>
    <col min="15877" max="15877" width="12.7109375" style="69" customWidth="1"/>
    <col min="15878" max="15878" width="17.7109375" style="69" customWidth="1"/>
    <col min="15879" max="15879" width="15.7109375" style="69" customWidth="1"/>
    <col min="15880" max="15880" width="20.7109375" style="69" customWidth="1"/>
    <col min="15881" max="15881" width="6.7109375" style="69" bestFit="1" customWidth="1"/>
    <col min="15882" max="15882" width="4.7109375" style="69" bestFit="1" customWidth="1"/>
    <col min="15883" max="15883" width="5.140625" style="69" bestFit="1" customWidth="1"/>
    <col min="15884" max="15884" width="5.7109375" style="69" bestFit="1" customWidth="1"/>
    <col min="15885" max="15885" width="5.28515625" style="69" bestFit="1" customWidth="1"/>
    <col min="15886" max="15886" width="10.42578125" style="69" bestFit="1" customWidth="1"/>
    <col min="15887" max="15887" width="15.42578125" style="69" bestFit="1" customWidth="1"/>
    <col min="15888" max="15888" width="12.85546875" style="69" bestFit="1" customWidth="1"/>
    <col min="15889" max="15889" width="10.140625" style="69" bestFit="1" customWidth="1"/>
    <col min="15890" max="16128" width="9.140625" style="69"/>
    <col min="16129" max="16129" width="5.7109375" style="69" customWidth="1"/>
    <col min="16130" max="16130" width="45.7109375" style="69" customWidth="1"/>
    <col min="16131" max="16132" width="5.7109375" style="69" customWidth="1"/>
    <col min="16133" max="16133" width="12.7109375" style="69" customWidth="1"/>
    <col min="16134" max="16134" width="17.7109375" style="69" customWidth="1"/>
    <col min="16135" max="16135" width="15.7109375" style="69" customWidth="1"/>
    <col min="16136" max="16136" width="20.7109375" style="69" customWidth="1"/>
    <col min="16137" max="16137" width="6.7109375" style="69" bestFit="1" customWidth="1"/>
    <col min="16138" max="16138" width="4.7109375" style="69" bestFit="1" customWidth="1"/>
    <col min="16139" max="16139" width="5.140625" style="69" bestFit="1" customWidth="1"/>
    <col min="16140" max="16140" width="5.7109375" style="69" bestFit="1" customWidth="1"/>
    <col min="16141" max="16141" width="5.28515625" style="69" bestFit="1" customWidth="1"/>
    <col min="16142" max="16142" width="10.42578125" style="69" bestFit="1" customWidth="1"/>
    <col min="16143" max="16143" width="15.42578125" style="69" bestFit="1" customWidth="1"/>
    <col min="16144" max="16144" width="12.85546875" style="69" bestFit="1" customWidth="1"/>
    <col min="16145" max="16145" width="10.140625" style="69" bestFit="1" customWidth="1"/>
    <col min="16146" max="16384" width="9.140625" style="69"/>
  </cols>
  <sheetData>
    <row r="1" spans="1:17" ht="14.25">
      <c r="E1" s="70"/>
      <c r="F1" s="71"/>
      <c r="G1" s="72"/>
      <c r="H1" s="73"/>
      <c r="I1" s="74"/>
      <c r="J1" s="75"/>
      <c r="K1" s="75"/>
      <c r="L1" s="75"/>
      <c r="M1" s="75"/>
      <c r="N1" s="76"/>
      <c r="O1" s="77"/>
      <c r="P1" s="78"/>
      <c r="Q1" s="78"/>
    </row>
    <row r="2" spans="1:17" s="81" customFormat="1" ht="15">
      <c r="A2" s="79" t="s">
        <v>91</v>
      </c>
      <c r="B2" s="80" t="s">
        <v>92</v>
      </c>
      <c r="E2" s="82"/>
      <c r="F2" s="71"/>
      <c r="G2" s="83"/>
      <c r="H2" s="78"/>
      <c r="I2" s="78"/>
      <c r="J2" s="78"/>
      <c r="K2" s="78"/>
      <c r="L2" s="78"/>
      <c r="M2" s="78"/>
      <c r="N2" s="78"/>
      <c r="O2" s="78"/>
      <c r="P2" s="78"/>
      <c r="Q2" s="78"/>
    </row>
    <row r="3" spans="1:17" s="86" customFormat="1" ht="15.75">
      <c r="A3" s="84"/>
      <c r="B3" s="85"/>
      <c r="C3" s="85"/>
      <c r="D3" s="85"/>
      <c r="E3" s="72"/>
      <c r="F3" s="71"/>
      <c r="G3" s="72"/>
      <c r="H3" s="73"/>
      <c r="I3" s="74"/>
      <c r="J3" s="75"/>
      <c r="K3" s="75"/>
      <c r="L3" s="75"/>
      <c r="M3" s="75"/>
      <c r="N3" s="76"/>
      <c r="O3" s="77"/>
      <c r="P3" s="78"/>
      <c r="Q3" s="78"/>
    </row>
    <row r="4" spans="1:17" s="89" customFormat="1" ht="14.25">
      <c r="A4" s="87" t="s">
        <v>93</v>
      </c>
      <c r="B4" s="87" t="s">
        <v>94</v>
      </c>
      <c r="C4" s="87" t="s">
        <v>95</v>
      </c>
      <c r="D4" s="87" t="s">
        <v>96</v>
      </c>
      <c r="E4" s="88" t="s">
        <v>97</v>
      </c>
      <c r="F4" s="88" t="s">
        <v>98</v>
      </c>
    </row>
    <row r="5" spans="1:17" s="89" customFormat="1" ht="14.25">
      <c r="A5" s="90"/>
      <c r="B5" s="90"/>
      <c r="C5" s="90"/>
      <c r="D5" s="90"/>
      <c r="E5" s="91"/>
      <c r="F5" s="91"/>
    </row>
    <row r="6" spans="1:17" s="86" customFormat="1" ht="105.75" customHeight="1">
      <c r="A6" s="84" t="s">
        <v>99</v>
      </c>
      <c r="B6" s="92" t="s">
        <v>100</v>
      </c>
      <c r="C6" s="85">
        <v>1</v>
      </c>
      <c r="D6" s="85" t="s">
        <v>0</v>
      </c>
      <c r="E6" s="93"/>
      <c r="F6" s="94">
        <f>C6*E6</f>
        <v>0</v>
      </c>
      <c r="G6" s="95"/>
      <c r="H6" s="78"/>
      <c r="I6" s="78"/>
      <c r="J6" s="96"/>
      <c r="K6" s="78"/>
      <c r="L6" s="96"/>
      <c r="M6" s="96"/>
      <c r="N6" s="97"/>
      <c r="O6" s="98"/>
      <c r="P6" s="98"/>
      <c r="Q6" s="98"/>
    </row>
    <row r="7" spans="1:17" s="86" customFormat="1" ht="15.75">
      <c r="A7" s="84"/>
      <c r="B7" s="85"/>
      <c r="E7" s="93"/>
      <c r="F7" s="99"/>
      <c r="G7" s="95"/>
      <c r="H7" s="78"/>
      <c r="I7" s="78"/>
      <c r="J7" s="96"/>
      <c r="K7" s="78"/>
      <c r="L7" s="96"/>
      <c r="M7" s="96"/>
      <c r="N7" s="97"/>
      <c r="O7" s="98"/>
      <c r="P7" s="98"/>
      <c r="Q7" s="98"/>
    </row>
    <row r="8" spans="1:17" s="86" customFormat="1" ht="39">
      <c r="A8" s="84" t="s">
        <v>99</v>
      </c>
      <c r="B8" s="100" t="s">
        <v>101</v>
      </c>
      <c r="C8" s="85">
        <v>1</v>
      </c>
      <c r="D8" s="85" t="s">
        <v>0</v>
      </c>
      <c r="E8" s="93"/>
      <c r="F8" s="94">
        <f t="shared" ref="F8:F10" si="0">C8*E8</f>
        <v>0</v>
      </c>
      <c r="G8" s="95"/>
      <c r="H8" s="78"/>
      <c r="I8" s="78"/>
      <c r="J8" s="96"/>
      <c r="K8" s="78"/>
      <c r="L8" s="96"/>
      <c r="M8" s="96"/>
      <c r="N8" s="97"/>
      <c r="O8" s="98"/>
      <c r="P8" s="98"/>
      <c r="Q8" s="98"/>
    </row>
    <row r="9" spans="1:17" s="86" customFormat="1" ht="15.75">
      <c r="A9" s="84"/>
      <c r="B9" s="100"/>
      <c r="C9" s="85"/>
      <c r="D9" s="85"/>
      <c r="E9" s="93"/>
      <c r="F9" s="99"/>
      <c r="G9" s="95"/>
      <c r="H9" s="78"/>
      <c r="I9" s="78"/>
      <c r="J9" s="96"/>
      <c r="K9" s="78"/>
      <c r="L9" s="96"/>
      <c r="M9" s="96"/>
      <c r="N9" s="97"/>
      <c r="O9" s="98"/>
      <c r="P9" s="98"/>
      <c r="Q9" s="98"/>
    </row>
    <row r="10" spans="1:17" s="86" customFormat="1" ht="26.25">
      <c r="A10" s="84" t="s">
        <v>99</v>
      </c>
      <c r="B10" s="100" t="s">
        <v>102</v>
      </c>
      <c r="C10" s="85">
        <v>1</v>
      </c>
      <c r="D10" s="85" t="s">
        <v>0</v>
      </c>
      <c r="E10" s="93"/>
      <c r="F10" s="94">
        <f t="shared" si="0"/>
        <v>0</v>
      </c>
      <c r="G10" s="95"/>
      <c r="H10" s="78"/>
      <c r="I10" s="78"/>
      <c r="J10" s="96"/>
      <c r="K10" s="78"/>
      <c r="L10" s="96"/>
      <c r="M10" s="96"/>
      <c r="N10" s="97"/>
      <c r="O10" s="98"/>
      <c r="P10" s="98"/>
      <c r="Q10" s="98"/>
    </row>
    <row r="11" spans="1:17" s="86" customFormat="1" ht="15.75">
      <c r="A11" s="84"/>
      <c r="B11" s="100"/>
      <c r="C11" s="85"/>
      <c r="D11" s="85"/>
      <c r="E11" s="93"/>
      <c r="F11" s="94"/>
      <c r="G11" s="95"/>
      <c r="H11" s="78"/>
      <c r="I11" s="78"/>
      <c r="J11" s="96"/>
      <c r="K11" s="78"/>
      <c r="L11" s="96"/>
      <c r="M11" s="96"/>
      <c r="N11" s="97"/>
      <c r="O11" s="98"/>
      <c r="P11" s="98"/>
      <c r="Q11" s="98"/>
    </row>
    <row r="12" spans="1:17" s="86" customFormat="1" ht="15.75">
      <c r="A12" s="84"/>
      <c r="B12" s="100"/>
      <c r="C12" s="85"/>
      <c r="D12" s="85"/>
      <c r="E12" s="93"/>
      <c r="F12" s="94"/>
      <c r="G12" s="95"/>
      <c r="H12" s="78"/>
      <c r="I12" s="78"/>
      <c r="J12" s="96"/>
      <c r="K12" s="78"/>
      <c r="L12" s="96"/>
      <c r="M12" s="96"/>
      <c r="N12" s="97"/>
      <c r="O12" s="98"/>
      <c r="P12" s="98"/>
      <c r="Q12" s="98"/>
    </row>
    <row r="13" spans="1:17" s="86" customFormat="1" ht="15.75">
      <c r="A13" s="84"/>
      <c r="B13" s="100"/>
      <c r="C13" s="85"/>
      <c r="D13" s="85"/>
      <c r="E13" s="93"/>
      <c r="F13" s="99"/>
      <c r="G13" s="95"/>
      <c r="H13" s="78"/>
      <c r="I13" s="78"/>
      <c r="J13" s="96"/>
      <c r="K13" s="78"/>
      <c r="L13" s="96"/>
      <c r="M13" s="96"/>
      <c r="N13" s="97"/>
      <c r="O13" s="98"/>
      <c r="P13" s="98"/>
      <c r="Q13" s="98"/>
    </row>
    <row r="14" spans="1:17" s="86" customFormat="1" ht="26.25">
      <c r="A14" s="84" t="s">
        <v>99</v>
      </c>
      <c r="B14" s="100" t="s">
        <v>103</v>
      </c>
      <c r="C14" s="85"/>
      <c r="D14" s="85"/>
      <c r="E14" s="93"/>
      <c r="F14" s="94"/>
      <c r="G14" s="95"/>
      <c r="H14" s="78"/>
      <c r="I14" s="78"/>
      <c r="J14" s="96"/>
      <c r="K14" s="78"/>
      <c r="L14" s="96"/>
      <c r="M14" s="96"/>
      <c r="N14" s="97"/>
      <c r="O14" s="98"/>
      <c r="P14" s="98"/>
      <c r="Q14" s="98"/>
    </row>
    <row r="15" spans="1:17" s="86" customFormat="1" ht="16.5" thickBot="1">
      <c r="A15" s="84"/>
      <c r="B15" s="100"/>
      <c r="C15" s="85"/>
      <c r="D15" s="85"/>
      <c r="E15" s="93" t="str">
        <f>IF(AND(ISNUMBER($G15),ISNUMBER($H15)),ROUND(($G15*$L15/(1-$I15)+$H15*#REF!*$I$1)*#REF!*#REF!*$J15,0)," ")</f>
        <v xml:space="preserve"> </v>
      </c>
      <c r="F15" s="99"/>
      <c r="G15" s="78"/>
      <c r="H15" s="78"/>
      <c r="I15" s="96"/>
      <c r="J15" s="78"/>
      <c r="K15" s="96"/>
      <c r="L15" s="96"/>
      <c r="M15" s="97"/>
      <c r="N15" s="98"/>
      <c r="O15" s="98"/>
      <c r="P15" s="98"/>
    </row>
    <row r="16" spans="1:17" s="86" customFormat="1" ht="5.0999999999999996" customHeight="1" thickTop="1" thickBot="1">
      <c r="A16" s="101"/>
      <c r="B16" s="102"/>
      <c r="C16" s="102"/>
      <c r="D16" s="102"/>
      <c r="E16" s="102"/>
      <c r="F16" s="103"/>
      <c r="G16" s="78"/>
      <c r="H16" s="78"/>
      <c r="I16" s="96"/>
      <c r="J16" s="78"/>
      <c r="K16" s="96"/>
      <c r="L16" s="96"/>
      <c r="M16" s="97"/>
      <c r="N16" s="98"/>
      <c r="O16" s="98"/>
      <c r="P16" s="98"/>
    </row>
    <row r="17" spans="1:17" s="110" customFormat="1" ht="31.5" thickTop="1" thickBot="1">
      <c r="A17" s="104"/>
      <c r="B17" s="105" t="s">
        <v>104</v>
      </c>
      <c r="C17" s="106"/>
      <c r="D17" s="106"/>
      <c r="E17" s="106" t="str">
        <f>IF(AND(ISNUMBER($G17),ISNUMBER($H17)),ROUND(($G17*$L17/(1-$I17)+$H17*#REF!*$I$1)*#REF!*#REF!*$J17,0)," ")</f>
        <v xml:space="preserve"> </v>
      </c>
      <c r="F17" s="107">
        <f>SUM(F6:F14)</f>
        <v>0</v>
      </c>
      <c r="G17" s="72"/>
      <c r="H17" s="72"/>
      <c r="I17" s="108"/>
      <c r="J17" s="72"/>
      <c r="K17" s="108"/>
      <c r="L17" s="108"/>
      <c r="M17" s="109"/>
      <c r="N17" s="109"/>
      <c r="O17" s="109"/>
      <c r="P17" s="109"/>
    </row>
    <row r="18" spans="1:17" s="86" customFormat="1" ht="5.0999999999999996" customHeight="1" thickTop="1" thickBot="1">
      <c r="A18" s="111"/>
      <c r="B18" s="112"/>
      <c r="C18" s="112"/>
      <c r="D18" s="112"/>
      <c r="E18" s="112" t="str">
        <f>IF(AND(ISNUMBER($G18),ISNUMBER($H18)),ROUND(($G18*$L18/(1-$I18)+$H18*#REF!*$I$1)*#REF!*#REF!*$J18,0)," ")</f>
        <v xml:space="preserve"> </v>
      </c>
      <c r="F18" s="113"/>
      <c r="G18" s="78"/>
      <c r="H18" s="78"/>
      <c r="I18" s="96"/>
      <c r="J18" s="78"/>
      <c r="K18" s="96"/>
      <c r="L18" s="96"/>
      <c r="M18" s="97"/>
      <c r="N18" s="98"/>
      <c r="O18" s="98"/>
      <c r="P18" s="98"/>
    </row>
    <row r="19" spans="1:17" ht="13.5" thickTop="1">
      <c r="B19" s="114"/>
      <c r="E19" s="93" t="str">
        <f>IF(AND(ISNUMBER($G19),ISNUMBER($H19)),ROUND(($G19*$L19/(1-$I19)+$H19*#REF!*$I$1)*#REF!*#REF!*$J19,0)," ")</f>
        <v xml:space="preserve"> </v>
      </c>
      <c r="F19" s="99"/>
      <c r="G19" s="78"/>
      <c r="H19" s="78"/>
      <c r="I19" s="96"/>
      <c r="J19" s="78"/>
      <c r="K19" s="96"/>
      <c r="L19" s="96"/>
      <c r="M19" s="97"/>
      <c r="N19" s="98"/>
      <c r="O19" s="98"/>
      <c r="P19" s="98"/>
      <c r="Q19" s="69"/>
    </row>
  </sheetData>
  <pageMargins left="0.78740157480314965" right="0.74803149606299213" top="0.59055118110236227" bottom="0.59055118110236227" header="0" footer="0"/>
  <pageSetup paperSize="9" scale="92" orientation="portrait" r:id="rId1"/>
  <headerFooter alignWithMargins="0">
    <oddFooter>Stran &amp;P od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3D75-C37B-4F6A-BD6D-7E61F3A23E24}">
  <sheetPr>
    <tabColor rgb="FF00B0F0"/>
  </sheetPr>
  <dimension ref="A1:F19"/>
  <sheetViews>
    <sheetView showZeros="0" view="pageBreakPreview" zoomScale="85" zoomScaleNormal="70" zoomScaleSheetLayoutView="85" workbookViewId="0">
      <selection activeCell="F4" sqref="F4"/>
    </sheetView>
  </sheetViews>
  <sheetFormatPr defaultRowHeight="15"/>
  <cols>
    <col min="1" max="1" width="7" style="271" customWidth="1"/>
    <col min="2" max="2" width="53" style="268" customWidth="1"/>
    <col min="3" max="3" width="9.140625" style="272"/>
    <col min="4" max="4" width="10.28515625" style="273" customWidth="1"/>
    <col min="5" max="6" width="18.42578125" style="274" customWidth="1"/>
    <col min="7" max="8" width="9.140625" style="268" customWidth="1"/>
    <col min="9" max="253" width="9.140625" style="268"/>
    <col min="254" max="254" width="7" style="268" customWidth="1"/>
    <col min="255" max="255" width="53" style="268" customWidth="1"/>
    <col min="256" max="256" width="9.140625" style="268"/>
    <col min="257" max="257" width="10.28515625" style="268" customWidth="1"/>
    <col min="258" max="259" width="18.42578125" style="268" customWidth="1"/>
    <col min="260" max="262" width="9.140625" style="268" customWidth="1"/>
    <col min="263" max="509" width="9.140625" style="268"/>
    <col min="510" max="510" width="7" style="268" customWidth="1"/>
    <col min="511" max="511" width="53" style="268" customWidth="1"/>
    <col min="512" max="512" width="9.140625" style="268"/>
    <col min="513" max="513" width="10.28515625" style="268" customWidth="1"/>
    <col min="514" max="515" width="18.42578125" style="268" customWidth="1"/>
    <col min="516" max="518" width="9.140625" style="268" customWidth="1"/>
    <col min="519" max="765" width="9.140625" style="268"/>
    <col min="766" max="766" width="7" style="268" customWidth="1"/>
    <col min="767" max="767" width="53" style="268" customWidth="1"/>
    <col min="768" max="768" width="9.140625" style="268"/>
    <col min="769" max="769" width="10.28515625" style="268" customWidth="1"/>
    <col min="770" max="771" width="18.42578125" style="268" customWidth="1"/>
    <col min="772" max="774" width="9.140625" style="268" customWidth="1"/>
    <col min="775" max="1021" width="9.140625" style="268"/>
    <col min="1022" max="1022" width="7" style="268" customWidth="1"/>
    <col min="1023" max="1023" width="53" style="268" customWidth="1"/>
    <col min="1024" max="1024" width="9.140625" style="268"/>
    <col min="1025" max="1025" width="10.28515625" style="268" customWidth="1"/>
    <col min="1026" max="1027" width="18.42578125" style="268" customWidth="1"/>
    <col min="1028" max="1030" width="9.140625" style="268" customWidth="1"/>
    <col min="1031" max="1277" width="9.140625" style="268"/>
    <col min="1278" max="1278" width="7" style="268" customWidth="1"/>
    <col min="1279" max="1279" width="53" style="268" customWidth="1"/>
    <col min="1280" max="1280" width="9.140625" style="268"/>
    <col min="1281" max="1281" width="10.28515625" style="268" customWidth="1"/>
    <col min="1282" max="1283" width="18.42578125" style="268" customWidth="1"/>
    <col min="1284" max="1286" width="9.140625" style="268" customWidth="1"/>
    <col min="1287" max="1533" width="9.140625" style="268"/>
    <col min="1534" max="1534" width="7" style="268" customWidth="1"/>
    <col min="1535" max="1535" width="53" style="268" customWidth="1"/>
    <col min="1536" max="1536" width="9.140625" style="268"/>
    <col min="1537" max="1537" width="10.28515625" style="268" customWidth="1"/>
    <col min="1538" max="1539" width="18.42578125" style="268" customWidth="1"/>
    <col min="1540" max="1542" width="9.140625" style="268" customWidth="1"/>
    <col min="1543" max="1789" width="9.140625" style="268"/>
    <col min="1790" max="1790" width="7" style="268" customWidth="1"/>
    <col min="1791" max="1791" width="53" style="268" customWidth="1"/>
    <col min="1792" max="1792" width="9.140625" style="268"/>
    <col min="1793" max="1793" width="10.28515625" style="268" customWidth="1"/>
    <col min="1794" max="1795" width="18.42578125" style="268" customWidth="1"/>
    <col min="1796" max="1798" width="9.140625" style="268" customWidth="1"/>
    <col min="1799" max="2045" width="9.140625" style="268"/>
    <col min="2046" max="2046" width="7" style="268" customWidth="1"/>
    <col min="2047" max="2047" width="53" style="268" customWidth="1"/>
    <col min="2048" max="2048" width="9.140625" style="268"/>
    <col min="2049" max="2049" width="10.28515625" style="268" customWidth="1"/>
    <col min="2050" max="2051" width="18.42578125" style="268" customWidth="1"/>
    <col min="2052" max="2054" width="9.140625" style="268" customWidth="1"/>
    <col min="2055" max="2301" width="9.140625" style="268"/>
    <col min="2302" max="2302" width="7" style="268" customWidth="1"/>
    <col min="2303" max="2303" width="53" style="268" customWidth="1"/>
    <col min="2304" max="2304" width="9.140625" style="268"/>
    <col min="2305" max="2305" width="10.28515625" style="268" customWidth="1"/>
    <col min="2306" max="2307" width="18.42578125" style="268" customWidth="1"/>
    <col min="2308" max="2310" width="9.140625" style="268" customWidth="1"/>
    <col min="2311" max="2557" width="9.140625" style="268"/>
    <col min="2558" max="2558" width="7" style="268" customWidth="1"/>
    <col min="2559" max="2559" width="53" style="268" customWidth="1"/>
    <col min="2560" max="2560" width="9.140625" style="268"/>
    <col min="2561" max="2561" width="10.28515625" style="268" customWidth="1"/>
    <col min="2562" max="2563" width="18.42578125" style="268" customWidth="1"/>
    <col min="2564" max="2566" width="9.140625" style="268" customWidth="1"/>
    <col min="2567" max="2813" width="9.140625" style="268"/>
    <col min="2814" max="2814" width="7" style="268" customWidth="1"/>
    <col min="2815" max="2815" width="53" style="268" customWidth="1"/>
    <col min="2816" max="2816" width="9.140625" style="268"/>
    <col min="2817" max="2817" width="10.28515625" style="268" customWidth="1"/>
    <col min="2818" max="2819" width="18.42578125" style="268" customWidth="1"/>
    <col min="2820" max="2822" width="9.140625" style="268" customWidth="1"/>
    <col min="2823" max="3069" width="9.140625" style="268"/>
    <col min="3070" max="3070" width="7" style="268" customWidth="1"/>
    <col min="3071" max="3071" width="53" style="268" customWidth="1"/>
    <col min="3072" max="3072" width="9.140625" style="268"/>
    <col min="3073" max="3073" width="10.28515625" style="268" customWidth="1"/>
    <col min="3074" max="3075" width="18.42578125" style="268" customWidth="1"/>
    <col min="3076" max="3078" width="9.140625" style="268" customWidth="1"/>
    <col min="3079" max="3325" width="9.140625" style="268"/>
    <col min="3326" max="3326" width="7" style="268" customWidth="1"/>
    <col min="3327" max="3327" width="53" style="268" customWidth="1"/>
    <col min="3328" max="3328" width="9.140625" style="268"/>
    <col min="3329" max="3329" width="10.28515625" style="268" customWidth="1"/>
    <col min="3330" max="3331" width="18.42578125" style="268" customWidth="1"/>
    <col min="3332" max="3334" width="9.140625" style="268" customWidth="1"/>
    <col min="3335" max="3581" width="9.140625" style="268"/>
    <col min="3582" max="3582" width="7" style="268" customWidth="1"/>
    <col min="3583" max="3583" width="53" style="268" customWidth="1"/>
    <col min="3584" max="3584" width="9.140625" style="268"/>
    <col min="3585" max="3585" width="10.28515625" style="268" customWidth="1"/>
    <col min="3586" max="3587" width="18.42578125" style="268" customWidth="1"/>
    <col min="3588" max="3590" width="9.140625" style="268" customWidth="1"/>
    <col min="3591" max="3837" width="9.140625" style="268"/>
    <col min="3838" max="3838" width="7" style="268" customWidth="1"/>
    <col min="3839" max="3839" width="53" style="268" customWidth="1"/>
    <col min="3840" max="3840" width="9.140625" style="268"/>
    <col min="3841" max="3841" width="10.28515625" style="268" customWidth="1"/>
    <col min="3842" max="3843" width="18.42578125" style="268" customWidth="1"/>
    <col min="3844" max="3846" width="9.140625" style="268" customWidth="1"/>
    <col min="3847" max="4093" width="9.140625" style="268"/>
    <col min="4094" max="4094" width="7" style="268" customWidth="1"/>
    <col min="4095" max="4095" width="53" style="268" customWidth="1"/>
    <col min="4096" max="4096" width="9.140625" style="268"/>
    <col min="4097" max="4097" width="10.28515625" style="268" customWidth="1"/>
    <col min="4098" max="4099" width="18.42578125" style="268" customWidth="1"/>
    <col min="4100" max="4102" width="9.140625" style="268" customWidth="1"/>
    <col min="4103" max="4349" width="9.140625" style="268"/>
    <col min="4350" max="4350" width="7" style="268" customWidth="1"/>
    <col min="4351" max="4351" width="53" style="268" customWidth="1"/>
    <col min="4352" max="4352" width="9.140625" style="268"/>
    <col min="4353" max="4353" width="10.28515625" style="268" customWidth="1"/>
    <col min="4354" max="4355" width="18.42578125" style="268" customWidth="1"/>
    <col min="4356" max="4358" width="9.140625" style="268" customWidth="1"/>
    <col min="4359" max="4605" width="9.140625" style="268"/>
    <col min="4606" max="4606" width="7" style="268" customWidth="1"/>
    <col min="4607" max="4607" width="53" style="268" customWidth="1"/>
    <col min="4608" max="4608" width="9.140625" style="268"/>
    <col min="4609" max="4609" width="10.28515625" style="268" customWidth="1"/>
    <col min="4610" max="4611" width="18.42578125" style="268" customWidth="1"/>
    <col min="4612" max="4614" width="9.140625" style="268" customWidth="1"/>
    <col min="4615" max="4861" width="9.140625" style="268"/>
    <col min="4862" max="4862" width="7" style="268" customWidth="1"/>
    <col min="4863" max="4863" width="53" style="268" customWidth="1"/>
    <col min="4864" max="4864" width="9.140625" style="268"/>
    <col min="4865" max="4865" width="10.28515625" style="268" customWidth="1"/>
    <col min="4866" max="4867" width="18.42578125" style="268" customWidth="1"/>
    <col min="4868" max="4870" width="9.140625" style="268" customWidth="1"/>
    <col min="4871" max="5117" width="9.140625" style="268"/>
    <col min="5118" max="5118" width="7" style="268" customWidth="1"/>
    <col min="5119" max="5119" width="53" style="268" customWidth="1"/>
    <col min="5120" max="5120" width="9.140625" style="268"/>
    <col min="5121" max="5121" width="10.28515625" style="268" customWidth="1"/>
    <col min="5122" max="5123" width="18.42578125" style="268" customWidth="1"/>
    <col min="5124" max="5126" width="9.140625" style="268" customWidth="1"/>
    <col min="5127" max="5373" width="9.140625" style="268"/>
    <col min="5374" max="5374" width="7" style="268" customWidth="1"/>
    <col min="5375" max="5375" width="53" style="268" customWidth="1"/>
    <col min="5376" max="5376" width="9.140625" style="268"/>
    <col min="5377" max="5377" width="10.28515625" style="268" customWidth="1"/>
    <col min="5378" max="5379" width="18.42578125" style="268" customWidth="1"/>
    <col min="5380" max="5382" width="9.140625" style="268" customWidth="1"/>
    <col min="5383" max="5629" width="9.140625" style="268"/>
    <col min="5630" max="5630" width="7" style="268" customWidth="1"/>
    <col min="5631" max="5631" width="53" style="268" customWidth="1"/>
    <col min="5632" max="5632" width="9.140625" style="268"/>
    <col min="5633" max="5633" width="10.28515625" style="268" customWidth="1"/>
    <col min="5634" max="5635" width="18.42578125" style="268" customWidth="1"/>
    <col min="5636" max="5638" width="9.140625" style="268" customWidth="1"/>
    <col min="5639" max="5885" width="9.140625" style="268"/>
    <col min="5886" max="5886" width="7" style="268" customWidth="1"/>
    <col min="5887" max="5887" width="53" style="268" customWidth="1"/>
    <col min="5888" max="5888" width="9.140625" style="268"/>
    <col min="5889" max="5889" width="10.28515625" style="268" customWidth="1"/>
    <col min="5890" max="5891" width="18.42578125" style="268" customWidth="1"/>
    <col min="5892" max="5894" width="9.140625" style="268" customWidth="1"/>
    <col min="5895" max="6141" width="9.140625" style="268"/>
    <col min="6142" max="6142" width="7" style="268" customWidth="1"/>
    <col min="6143" max="6143" width="53" style="268" customWidth="1"/>
    <col min="6144" max="6144" width="9.140625" style="268"/>
    <col min="6145" max="6145" width="10.28515625" style="268" customWidth="1"/>
    <col min="6146" max="6147" width="18.42578125" style="268" customWidth="1"/>
    <col min="6148" max="6150" width="9.140625" style="268" customWidth="1"/>
    <col min="6151" max="6397" width="9.140625" style="268"/>
    <col min="6398" max="6398" width="7" style="268" customWidth="1"/>
    <col min="6399" max="6399" width="53" style="268" customWidth="1"/>
    <col min="6400" max="6400" width="9.140625" style="268"/>
    <col min="6401" max="6401" width="10.28515625" style="268" customWidth="1"/>
    <col min="6402" max="6403" width="18.42578125" style="268" customWidth="1"/>
    <col min="6404" max="6406" width="9.140625" style="268" customWidth="1"/>
    <col min="6407" max="6653" width="9.140625" style="268"/>
    <col min="6654" max="6654" width="7" style="268" customWidth="1"/>
    <col min="6655" max="6655" width="53" style="268" customWidth="1"/>
    <col min="6656" max="6656" width="9.140625" style="268"/>
    <col min="6657" max="6657" width="10.28515625" style="268" customWidth="1"/>
    <col min="6658" max="6659" width="18.42578125" style="268" customWidth="1"/>
    <col min="6660" max="6662" width="9.140625" style="268" customWidth="1"/>
    <col min="6663" max="6909" width="9.140625" style="268"/>
    <col min="6910" max="6910" width="7" style="268" customWidth="1"/>
    <col min="6911" max="6911" width="53" style="268" customWidth="1"/>
    <col min="6912" max="6912" width="9.140625" style="268"/>
    <col min="6913" max="6913" width="10.28515625" style="268" customWidth="1"/>
    <col min="6914" max="6915" width="18.42578125" style="268" customWidth="1"/>
    <col min="6916" max="6918" width="9.140625" style="268" customWidth="1"/>
    <col min="6919" max="7165" width="9.140625" style="268"/>
    <col min="7166" max="7166" width="7" style="268" customWidth="1"/>
    <col min="7167" max="7167" width="53" style="268" customWidth="1"/>
    <col min="7168" max="7168" width="9.140625" style="268"/>
    <col min="7169" max="7169" width="10.28515625" style="268" customWidth="1"/>
    <col min="7170" max="7171" width="18.42578125" style="268" customWidth="1"/>
    <col min="7172" max="7174" width="9.140625" style="268" customWidth="1"/>
    <col min="7175" max="7421" width="9.140625" style="268"/>
    <col min="7422" max="7422" width="7" style="268" customWidth="1"/>
    <col min="7423" max="7423" width="53" style="268" customWidth="1"/>
    <col min="7424" max="7424" width="9.140625" style="268"/>
    <col min="7425" max="7425" width="10.28515625" style="268" customWidth="1"/>
    <col min="7426" max="7427" width="18.42578125" style="268" customWidth="1"/>
    <col min="7428" max="7430" width="9.140625" style="268" customWidth="1"/>
    <col min="7431" max="7677" width="9.140625" style="268"/>
    <col min="7678" max="7678" width="7" style="268" customWidth="1"/>
    <col min="7679" max="7679" width="53" style="268" customWidth="1"/>
    <col min="7680" max="7680" width="9.140625" style="268"/>
    <col min="7681" max="7681" width="10.28515625" style="268" customWidth="1"/>
    <col min="7682" max="7683" width="18.42578125" style="268" customWidth="1"/>
    <col min="7684" max="7686" width="9.140625" style="268" customWidth="1"/>
    <col min="7687" max="7933" width="9.140625" style="268"/>
    <col min="7934" max="7934" width="7" style="268" customWidth="1"/>
    <col min="7935" max="7935" width="53" style="268" customWidth="1"/>
    <col min="7936" max="7936" width="9.140625" style="268"/>
    <col min="7937" max="7937" width="10.28515625" style="268" customWidth="1"/>
    <col min="7938" max="7939" width="18.42578125" style="268" customWidth="1"/>
    <col min="7940" max="7942" width="9.140625" style="268" customWidth="1"/>
    <col min="7943" max="8189" width="9.140625" style="268"/>
    <col min="8190" max="8190" width="7" style="268" customWidth="1"/>
    <col min="8191" max="8191" width="53" style="268" customWidth="1"/>
    <col min="8192" max="8192" width="9.140625" style="268"/>
    <col min="8193" max="8193" width="10.28515625" style="268" customWidth="1"/>
    <col min="8194" max="8195" width="18.42578125" style="268" customWidth="1"/>
    <col min="8196" max="8198" width="9.140625" style="268" customWidth="1"/>
    <col min="8199" max="8445" width="9.140625" style="268"/>
    <col min="8446" max="8446" width="7" style="268" customWidth="1"/>
    <col min="8447" max="8447" width="53" style="268" customWidth="1"/>
    <col min="8448" max="8448" width="9.140625" style="268"/>
    <col min="8449" max="8449" width="10.28515625" style="268" customWidth="1"/>
    <col min="8450" max="8451" width="18.42578125" style="268" customWidth="1"/>
    <col min="8452" max="8454" width="9.140625" style="268" customWidth="1"/>
    <col min="8455" max="8701" width="9.140625" style="268"/>
    <col min="8702" max="8702" width="7" style="268" customWidth="1"/>
    <col min="8703" max="8703" width="53" style="268" customWidth="1"/>
    <col min="8704" max="8704" width="9.140625" style="268"/>
    <col min="8705" max="8705" width="10.28515625" style="268" customWidth="1"/>
    <col min="8706" max="8707" width="18.42578125" style="268" customWidth="1"/>
    <col min="8708" max="8710" width="9.140625" style="268" customWidth="1"/>
    <col min="8711" max="8957" width="9.140625" style="268"/>
    <col min="8958" max="8958" width="7" style="268" customWidth="1"/>
    <col min="8959" max="8959" width="53" style="268" customWidth="1"/>
    <col min="8960" max="8960" width="9.140625" style="268"/>
    <col min="8961" max="8961" width="10.28515625" style="268" customWidth="1"/>
    <col min="8962" max="8963" width="18.42578125" style="268" customWidth="1"/>
    <col min="8964" max="8966" width="9.140625" style="268" customWidth="1"/>
    <col min="8967" max="9213" width="9.140625" style="268"/>
    <col min="9214" max="9214" width="7" style="268" customWidth="1"/>
    <col min="9215" max="9215" width="53" style="268" customWidth="1"/>
    <col min="9216" max="9216" width="9.140625" style="268"/>
    <col min="9217" max="9217" width="10.28515625" style="268" customWidth="1"/>
    <col min="9218" max="9219" width="18.42578125" style="268" customWidth="1"/>
    <col min="9220" max="9222" width="9.140625" style="268" customWidth="1"/>
    <col min="9223" max="9469" width="9.140625" style="268"/>
    <col min="9470" max="9470" width="7" style="268" customWidth="1"/>
    <col min="9471" max="9471" width="53" style="268" customWidth="1"/>
    <col min="9472" max="9472" width="9.140625" style="268"/>
    <col min="9473" max="9473" width="10.28515625" style="268" customWidth="1"/>
    <col min="9474" max="9475" width="18.42578125" style="268" customWidth="1"/>
    <col min="9476" max="9478" width="9.140625" style="268" customWidth="1"/>
    <col min="9479" max="9725" width="9.140625" style="268"/>
    <col min="9726" max="9726" width="7" style="268" customWidth="1"/>
    <col min="9727" max="9727" width="53" style="268" customWidth="1"/>
    <col min="9728" max="9728" width="9.140625" style="268"/>
    <col min="9729" max="9729" width="10.28515625" style="268" customWidth="1"/>
    <col min="9730" max="9731" width="18.42578125" style="268" customWidth="1"/>
    <col min="9732" max="9734" width="9.140625" style="268" customWidth="1"/>
    <col min="9735" max="9981" width="9.140625" style="268"/>
    <col min="9982" max="9982" width="7" style="268" customWidth="1"/>
    <col min="9983" max="9983" width="53" style="268" customWidth="1"/>
    <col min="9984" max="9984" width="9.140625" style="268"/>
    <col min="9985" max="9985" width="10.28515625" style="268" customWidth="1"/>
    <col min="9986" max="9987" width="18.42578125" style="268" customWidth="1"/>
    <col min="9988" max="9990" width="9.140625" style="268" customWidth="1"/>
    <col min="9991" max="10237" width="9.140625" style="268"/>
    <col min="10238" max="10238" width="7" style="268" customWidth="1"/>
    <col min="10239" max="10239" width="53" style="268" customWidth="1"/>
    <col min="10240" max="10240" width="9.140625" style="268"/>
    <col min="10241" max="10241" width="10.28515625" style="268" customWidth="1"/>
    <col min="10242" max="10243" width="18.42578125" style="268" customWidth="1"/>
    <col min="10244" max="10246" width="9.140625" style="268" customWidth="1"/>
    <col min="10247" max="10493" width="9.140625" style="268"/>
    <col min="10494" max="10494" width="7" style="268" customWidth="1"/>
    <col min="10495" max="10495" width="53" style="268" customWidth="1"/>
    <col min="10496" max="10496" width="9.140625" style="268"/>
    <col min="10497" max="10497" width="10.28515625" style="268" customWidth="1"/>
    <col min="10498" max="10499" width="18.42578125" style="268" customWidth="1"/>
    <col min="10500" max="10502" width="9.140625" style="268" customWidth="1"/>
    <col min="10503" max="10749" width="9.140625" style="268"/>
    <col min="10750" max="10750" width="7" style="268" customWidth="1"/>
    <col min="10751" max="10751" width="53" style="268" customWidth="1"/>
    <col min="10752" max="10752" width="9.140625" style="268"/>
    <col min="10753" max="10753" width="10.28515625" style="268" customWidth="1"/>
    <col min="10754" max="10755" width="18.42578125" style="268" customWidth="1"/>
    <col min="10756" max="10758" width="9.140625" style="268" customWidth="1"/>
    <col min="10759" max="11005" width="9.140625" style="268"/>
    <col min="11006" max="11006" width="7" style="268" customWidth="1"/>
    <col min="11007" max="11007" width="53" style="268" customWidth="1"/>
    <col min="11008" max="11008" width="9.140625" style="268"/>
    <col min="11009" max="11009" width="10.28515625" style="268" customWidth="1"/>
    <col min="11010" max="11011" width="18.42578125" style="268" customWidth="1"/>
    <col min="11012" max="11014" width="9.140625" style="268" customWidth="1"/>
    <col min="11015" max="11261" width="9.140625" style="268"/>
    <col min="11262" max="11262" width="7" style="268" customWidth="1"/>
    <col min="11263" max="11263" width="53" style="268" customWidth="1"/>
    <col min="11264" max="11264" width="9.140625" style="268"/>
    <col min="11265" max="11265" width="10.28515625" style="268" customWidth="1"/>
    <col min="11266" max="11267" width="18.42578125" style="268" customWidth="1"/>
    <col min="11268" max="11270" width="9.140625" style="268" customWidth="1"/>
    <col min="11271" max="11517" width="9.140625" style="268"/>
    <col min="11518" max="11518" width="7" style="268" customWidth="1"/>
    <col min="11519" max="11519" width="53" style="268" customWidth="1"/>
    <col min="11520" max="11520" width="9.140625" style="268"/>
    <col min="11521" max="11521" width="10.28515625" style="268" customWidth="1"/>
    <col min="11522" max="11523" width="18.42578125" style="268" customWidth="1"/>
    <col min="11524" max="11526" width="9.140625" style="268" customWidth="1"/>
    <col min="11527" max="11773" width="9.140625" style="268"/>
    <col min="11774" max="11774" width="7" style="268" customWidth="1"/>
    <col min="11775" max="11775" width="53" style="268" customWidth="1"/>
    <col min="11776" max="11776" width="9.140625" style="268"/>
    <col min="11777" max="11777" width="10.28515625" style="268" customWidth="1"/>
    <col min="11778" max="11779" width="18.42578125" style="268" customWidth="1"/>
    <col min="11780" max="11782" width="9.140625" style="268" customWidth="1"/>
    <col min="11783" max="12029" width="9.140625" style="268"/>
    <col min="12030" max="12030" width="7" style="268" customWidth="1"/>
    <col min="12031" max="12031" width="53" style="268" customWidth="1"/>
    <col min="12032" max="12032" width="9.140625" style="268"/>
    <col min="12033" max="12033" width="10.28515625" style="268" customWidth="1"/>
    <col min="12034" max="12035" width="18.42578125" style="268" customWidth="1"/>
    <col min="12036" max="12038" width="9.140625" style="268" customWidth="1"/>
    <col min="12039" max="12285" width="9.140625" style="268"/>
    <col min="12286" max="12286" width="7" style="268" customWidth="1"/>
    <col min="12287" max="12287" width="53" style="268" customWidth="1"/>
    <col min="12288" max="12288" width="9.140625" style="268"/>
    <col min="12289" max="12289" width="10.28515625" style="268" customWidth="1"/>
    <col min="12290" max="12291" width="18.42578125" style="268" customWidth="1"/>
    <col min="12292" max="12294" width="9.140625" style="268" customWidth="1"/>
    <col min="12295" max="12541" width="9.140625" style="268"/>
    <col min="12542" max="12542" width="7" style="268" customWidth="1"/>
    <col min="12543" max="12543" width="53" style="268" customWidth="1"/>
    <col min="12544" max="12544" width="9.140625" style="268"/>
    <col min="12545" max="12545" width="10.28515625" style="268" customWidth="1"/>
    <col min="12546" max="12547" width="18.42578125" style="268" customWidth="1"/>
    <col min="12548" max="12550" width="9.140625" style="268" customWidth="1"/>
    <col min="12551" max="12797" width="9.140625" style="268"/>
    <col min="12798" max="12798" width="7" style="268" customWidth="1"/>
    <col min="12799" max="12799" width="53" style="268" customWidth="1"/>
    <col min="12800" max="12800" width="9.140625" style="268"/>
    <col min="12801" max="12801" width="10.28515625" style="268" customWidth="1"/>
    <col min="12802" max="12803" width="18.42578125" style="268" customWidth="1"/>
    <col min="12804" max="12806" width="9.140625" style="268" customWidth="1"/>
    <col min="12807" max="13053" width="9.140625" style="268"/>
    <col min="13054" max="13054" width="7" style="268" customWidth="1"/>
    <col min="13055" max="13055" width="53" style="268" customWidth="1"/>
    <col min="13056" max="13056" width="9.140625" style="268"/>
    <col min="13057" max="13057" width="10.28515625" style="268" customWidth="1"/>
    <col min="13058" max="13059" width="18.42578125" style="268" customWidth="1"/>
    <col min="13060" max="13062" width="9.140625" style="268" customWidth="1"/>
    <col min="13063" max="13309" width="9.140625" style="268"/>
    <col min="13310" max="13310" width="7" style="268" customWidth="1"/>
    <col min="13311" max="13311" width="53" style="268" customWidth="1"/>
    <col min="13312" max="13312" width="9.140625" style="268"/>
    <col min="13313" max="13313" width="10.28515625" style="268" customWidth="1"/>
    <col min="13314" max="13315" width="18.42578125" style="268" customWidth="1"/>
    <col min="13316" max="13318" width="9.140625" style="268" customWidth="1"/>
    <col min="13319" max="13565" width="9.140625" style="268"/>
    <col min="13566" max="13566" width="7" style="268" customWidth="1"/>
    <col min="13567" max="13567" width="53" style="268" customWidth="1"/>
    <col min="13568" max="13568" width="9.140625" style="268"/>
    <col min="13569" max="13569" width="10.28515625" style="268" customWidth="1"/>
    <col min="13570" max="13571" width="18.42578125" style="268" customWidth="1"/>
    <col min="13572" max="13574" width="9.140625" style="268" customWidth="1"/>
    <col min="13575" max="13821" width="9.140625" style="268"/>
    <col min="13822" max="13822" width="7" style="268" customWidth="1"/>
    <col min="13823" max="13823" width="53" style="268" customWidth="1"/>
    <col min="13824" max="13824" width="9.140625" style="268"/>
    <col min="13825" max="13825" width="10.28515625" style="268" customWidth="1"/>
    <col min="13826" max="13827" width="18.42578125" style="268" customWidth="1"/>
    <col min="13828" max="13830" width="9.140625" style="268" customWidth="1"/>
    <col min="13831" max="14077" width="9.140625" style="268"/>
    <col min="14078" max="14078" width="7" style="268" customWidth="1"/>
    <col min="14079" max="14079" width="53" style="268" customWidth="1"/>
    <col min="14080" max="14080" width="9.140625" style="268"/>
    <col min="14081" max="14081" width="10.28515625" style="268" customWidth="1"/>
    <col min="14082" max="14083" width="18.42578125" style="268" customWidth="1"/>
    <col min="14084" max="14086" width="9.140625" style="268" customWidth="1"/>
    <col min="14087" max="14333" width="9.140625" style="268"/>
    <col min="14334" max="14334" width="7" style="268" customWidth="1"/>
    <col min="14335" max="14335" width="53" style="268" customWidth="1"/>
    <col min="14336" max="14336" width="9.140625" style="268"/>
    <col min="14337" max="14337" width="10.28515625" style="268" customWidth="1"/>
    <col min="14338" max="14339" width="18.42578125" style="268" customWidth="1"/>
    <col min="14340" max="14342" width="9.140625" style="268" customWidth="1"/>
    <col min="14343" max="14589" width="9.140625" style="268"/>
    <col min="14590" max="14590" width="7" style="268" customWidth="1"/>
    <col min="14591" max="14591" width="53" style="268" customWidth="1"/>
    <col min="14592" max="14592" width="9.140625" style="268"/>
    <col min="14593" max="14593" width="10.28515625" style="268" customWidth="1"/>
    <col min="14594" max="14595" width="18.42578125" style="268" customWidth="1"/>
    <col min="14596" max="14598" width="9.140625" style="268" customWidth="1"/>
    <col min="14599" max="14845" width="9.140625" style="268"/>
    <col min="14846" max="14846" width="7" style="268" customWidth="1"/>
    <col min="14847" max="14847" width="53" style="268" customWidth="1"/>
    <col min="14848" max="14848" width="9.140625" style="268"/>
    <col min="14849" max="14849" width="10.28515625" style="268" customWidth="1"/>
    <col min="14850" max="14851" width="18.42578125" style="268" customWidth="1"/>
    <col min="14852" max="14854" width="9.140625" style="268" customWidth="1"/>
    <col min="14855" max="15101" width="9.140625" style="268"/>
    <col min="15102" max="15102" width="7" style="268" customWidth="1"/>
    <col min="15103" max="15103" width="53" style="268" customWidth="1"/>
    <col min="15104" max="15104" width="9.140625" style="268"/>
    <col min="15105" max="15105" width="10.28515625" style="268" customWidth="1"/>
    <col min="15106" max="15107" width="18.42578125" style="268" customWidth="1"/>
    <col min="15108" max="15110" width="9.140625" style="268" customWidth="1"/>
    <col min="15111" max="15357" width="9.140625" style="268"/>
    <col min="15358" max="15358" width="7" style="268" customWidth="1"/>
    <col min="15359" max="15359" width="53" style="268" customWidth="1"/>
    <col min="15360" max="15360" width="9.140625" style="268"/>
    <col min="15361" max="15361" width="10.28515625" style="268" customWidth="1"/>
    <col min="15362" max="15363" width="18.42578125" style="268" customWidth="1"/>
    <col min="15364" max="15366" width="9.140625" style="268" customWidth="1"/>
    <col min="15367" max="15613" width="9.140625" style="268"/>
    <col min="15614" max="15614" width="7" style="268" customWidth="1"/>
    <col min="15615" max="15615" width="53" style="268" customWidth="1"/>
    <col min="15616" max="15616" width="9.140625" style="268"/>
    <col min="15617" max="15617" width="10.28515625" style="268" customWidth="1"/>
    <col min="15618" max="15619" width="18.42578125" style="268" customWidth="1"/>
    <col min="15620" max="15622" width="9.140625" style="268" customWidth="1"/>
    <col min="15623" max="15869" width="9.140625" style="268"/>
    <col min="15870" max="15870" width="7" style="268" customWidth="1"/>
    <col min="15871" max="15871" width="53" style="268" customWidth="1"/>
    <col min="15872" max="15872" width="9.140625" style="268"/>
    <col min="15873" max="15873" width="10.28515625" style="268" customWidth="1"/>
    <col min="15874" max="15875" width="18.42578125" style="268" customWidth="1"/>
    <col min="15876" max="15878" width="9.140625" style="268" customWidth="1"/>
    <col min="15879" max="16125" width="9.140625" style="268"/>
    <col min="16126" max="16126" width="7" style="268" customWidth="1"/>
    <col min="16127" max="16127" width="53" style="268" customWidth="1"/>
    <col min="16128" max="16128" width="9.140625" style="268"/>
    <col min="16129" max="16129" width="10.28515625" style="268" customWidth="1"/>
    <col min="16130" max="16131" width="18.42578125" style="268" customWidth="1"/>
    <col min="16132" max="16134" width="9.140625" style="268" customWidth="1"/>
    <col min="16135" max="16384" width="9.140625" style="268"/>
  </cols>
  <sheetData>
    <row r="1" spans="1:6" ht="60" customHeight="1">
      <c r="A1" s="267"/>
      <c r="B1" s="267"/>
      <c r="C1" s="267"/>
      <c r="D1" s="267"/>
      <c r="E1" s="267"/>
      <c r="F1" s="267"/>
    </row>
    <row r="2" spans="1:6" ht="24" customHeight="1">
      <c r="A2" s="269" t="s">
        <v>205</v>
      </c>
      <c r="B2" s="270"/>
      <c r="C2" s="270"/>
      <c r="D2" s="270"/>
      <c r="E2" s="270"/>
      <c r="F2" s="270"/>
    </row>
    <row r="3" spans="1:6" ht="15" customHeight="1"/>
    <row r="4" spans="1:6" s="277" customFormat="1" ht="24.75" customHeight="1">
      <c r="A4" s="275" t="str">
        <f>[1]II_SI_POPIS!A3</f>
        <v>1    OGREVANJE IN POHLAJEVANJE PROSTOROV</v>
      </c>
      <c r="B4" s="275"/>
      <c r="C4" s="275"/>
      <c r="D4" s="275"/>
      <c r="E4" s="275"/>
      <c r="F4" s="276"/>
    </row>
    <row r="5" spans="1:6" ht="10.5" customHeight="1">
      <c r="A5" s="278"/>
      <c r="B5" s="278"/>
      <c r="C5" s="278"/>
      <c r="D5" s="278"/>
      <c r="E5" s="278"/>
      <c r="F5" s="279"/>
    </row>
    <row r="6" spans="1:6" ht="15" customHeight="1" thickBot="1">
      <c r="A6" s="280"/>
      <c r="B6" s="280"/>
      <c r="C6" s="280"/>
      <c r="D6" s="280"/>
      <c r="E6" s="280"/>
    </row>
    <row r="7" spans="1:6" ht="16.5" thickBot="1">
      <c r="A7" s="280"/>
      <c r="B7" s="280"/>
      <c r="C7" s="280"/>
      <c r="D7" s="280"/>
      <c r="E7" s="280"/>
      <c r="F7" s="281">
        <f>SUM(F2:F5)</f>
        <v>0</v>
      </c>
    </row>
    <row r="8" spans="1:6" ht="15" customHeight="1">
      <c r="E8" s="282"/>
      <c r="F8" s="283"/>
    </row>
    <row r="9" spans="1:6" ht="15" customHeight="1">
      <c r="E9" s="282"/>
      <c r="F9" s="283"/>
    </row>
    <row r="10" spans="1:6" ht="15" customHeight="1">
      <c r="E10" s="282"/>
      <c r="F10" s="283"/>
    </row>
    <row r="11" spans="1:6" ht="38.25" customHeight="1">
      <c r="A11" s="340" t="s">
        <v>206</v>
      </c>
      <c r="B11" s="340"/>
      <c r="C11" s="340"/>
      <c r="D11" s="340"/>
      <c r="E11" s="340"/>
      <c r="F11" s="340"/>
    </row>
    <row r="12" spans="1:6" ht="38.25" customHeight="1">
      <c r="A12" s="285" t="s">
        <v>207</v>
      </c>
      <c r="B12" s="339" t="s">
        <v>208</v>
      </c>
      <c r="C12" s="339"/>
      <c r="D12" s="339"/>
      <c r="E12" s="339"/>
      <c r="F12" s="284"/>
    </row>
    <row r="13" spans="1:6" ht="38.25" customHeight="1">
      <c r="A13" s="285" t="s">
        <v>207</v>
      </c>
      <c r="B13" s="339" t="s">
        <v>209</v>
      </c>
      <c r="C13" s="339"/>
      <c r="D13" s="339"/>
      <c r="E13" s="339"/>
      <c r="F13" s="284"/>
    </row>
    <row r="14" spans="1:6" ht="38.25" customHeight="1">
      <c r="A14" s="285" t="s">
        <v>207</v>
      </c>
      <c r="B14" s="339" t="s">
        <v>210</v>
      </c>
      <c r="C14" s="339"/>
      <c r="D14" s="339"/>
      <c r="E14" s="339"/>
      <c r="F14" s="284"/>
    </row>
    <row r="15" spans="1:6" ht="79.5" customHeight="1">
      <c r="A15" s="285" t="s">
        <v>207</v>
      </c>
      <c r="B15" s="339" t="s">
        <v>211</v>
      </c>
      <c r="C15" s="339"/>
      <c r="D15" s="339"/>
      <c r="E15" s="339"/>
      <c r="F15" s="284"/>
    </row>
    <row r="16" spans="1:6" ht="54" customHeight="1">
      <c r="A16" s="285" t="s">
        <v>207</v>
      </c>
      <c r="B16" s="339" t="s">
        <v>212</v>
      </c>
      <c r="C16" s="339"/>
      <c r="D16" s="339"/>
      <c r="E16" s="339"/>
      <c r="F16" s="284"/>
    </row>
    <row r="17" spans="1:6" ht="54" customHeight="1">
      <c r="A17" s="285" t="s">
        <v>207</v>
      </c>
      <c r="B17" s="339" t="s">
        <v>213</v>
      </c>
      <c r="C17" s="339"/>
      <c r="D17" s="339"/>
      <c r="E17" s="339"/>
      <c r="F17" s="284"/>
    </row>
    <row r="18" spans="1:6" ht="38.25" customHeight="1">
      <c r="A18" s="285" t="s">
        <v>207</v>
      </c>
      <c r="B18" s="339" t="s">
        <v>214</v>
      </c>
      <c r="C18" s="339"/>
      <c r="D18" s="339"/>
      <c r="E18" s="339"/>
      <c r="F18" s="284"/>
    </row>
    <row r="19" spans="1:6" ht="38.25" customHeight="1">
      <c r="A19" s="285" t="s">
        <v>207</v>
      </c>
      <c r="B19" s="339" t="s">
        <v>215</v>
      </c>
      <c r="C19" s="339"/>
      <c r="D19" s="339"/>
      <c r="E19" s="339"/>
      <c r="F19" s="284"/>
    </row>
  </sheetData>
  <mergeCells count="9">
    <mergeCell ref="B17:E17"/>
    <mergeCell ref="B18:E18"/>
    <mergeCell ref="B19:E19"/>
    <mergeCell ref="A11:F11"/>
    <mergeCell ref="B12:E12"/>
    <mergeCell ref="B13:E13"/>
    <mergeCell ref="B14:E14"/>
    <mergeCell ref="B15:E15"/>
    <mergeCell ref="B16:E16"/>
  </mergeCells>
  <pageMargins left="0.98425196850393704" right="0.39370078740157483" top="1.1811023622047245" bottom="1.1811023622047245" header="0.31496062992125984" footer="0.31496062992125984"/>
  <pageSetup paperSize="9" scale="75" orientation="portrait" r:id="rId1"/>
  <headerFooter>
    <oddHeader>&amp;C&amp;"Arial,Krepko"&amp;14INŽENIRSKI BIRO PETRU d.o.o.&amp;"-,Običajno"&amp;11
&amp;"Arial,Navadno"&amp;14Ulica Dušana Kvedra 37, 3000 CELJE&amp;"-,Običajno"&amp;11
&amp;"Arial,Navadno"&amp;14e-mail: info@ib-petru.si, tel.: 386 (0)3 492 72 46, fax: 386 (0)3 492 72 47</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10D1A-8095-4130-989C-A767FC9F76D4}">
  <sheetPr>
    <tabColor rgb="FF00B0F0"/>
  </sheetPr>
  <dimension ref="A1:F73"/>
  <sheetViews>
    <sheetView showZeros="0" view="pageBreakPreview" topLeftCell="A53" zoomScale="85" zoomScaleNormal="70" zoomScaleSheetLayoutView="85" workbookViewId="0">
      <selection activeCell="E72" sqref="E72"/>
    </sheetView>
  </sheetViews>
  <sheetFormatPr defaultRowHeight="15"/>
  <cols>
    <col min="1" max="1" width="7" style="271" customWidth="1"/>
    <col min="2" max="2" width="53" style="268" customWidth="1"/>
    <col min="3" max="3" width="9.140625" style="272"/>
    <col min="4" max="4" width="10.28515625" style="273" customWidth="1"/>
    <col min="5" max="6" width="18.42578125" style="274" customWidth="1"/>
    <col min="7" max="8" width="9.140625" style="268" customWidth="1"/>
    <col min="9" max="253" width="9.140625" style="268"/>
    <col min="254" max="254" width="7" style="268" customWidth="1"/>
    <col min="255" max="255" width="53" style="268" customWidth="1"/>
    <col min="256" max="256" width="9.140625" style="268"/>
    <col min="257" max="257" width="10.28515625" style="268" customWidth="1"/>
    <col min="258" max="259" width="18.42578125" style="268" customWidth="1"/>
    <col min="260" max="262" width="9.140625" style="268" customWidth="1"/>
    <col min="263" max="509" width="9.140625" style="268"/>
    <col min="510" max="510" width="7" style="268" customWidth="1"/>
    <col min="511" max="511" width="53" style="268" customWidth="1"/>
    <col min="512" max="512" width="9.140625" style="268"/>
    <col min="513" max="513" width="10.28515625" style="268" customWidth="1"/>
    <col min="514" max="515" width="18.42578125" style="268" customWidth="1"/>
    <col min="516" max="518" width="9.140625" style="268" customWidth="1"/>
    <col min="519" max="765" width="9.140625" style="268"/>
    <col min="766" max="766" width="7" style="268" customWidth="1"/>
    <col min="767" max="767" width="53" style="268" customWidth="1"/>
    <col min="768" max="768" width="9.140625" style="268"/>
    <col min="769" max="769" width="10.28515625" style="268" customWidth="1"/>
    <col min="770" max="771" width="18.42578125" style="268" customWidth="1"/>
    <col min="772" max="774" width="9.140625" style="268" customWidth="1"/>
    <col min="775" max="1021" width="9.140625" style="268"/>
    <col min="1022" max="1022" width="7" style="268" customWidth="1"/>
    <col min="1023" max="1023" width="53" style="268" customWidth="1"/>
    <col min="1024" max="1024" width="9.140625" style="268"/>
    <col min="1025" max="1025" width="10.28515625" style="268" customWidth="1"/>
    <col min="1026" max="1027" width="18.42578125" style="268" customWidth="1"/>
    <col min="1028" max="1030" width="9.140625" style="268" customWidth="1"/>
    <col min="1031" max="1277" width="9.140625" style="268"/>
    <col min="1278" max="1278" width="7" style="268" customWidth="1"/>
    <col min="1279" max="1279" width="53" style="268" customWidth="1"/>
    <col min="1280" max="1280" width="9.140625" style="268"/>
    <col min="1281" max="1281" width="10.28515625" style="268" customWidth="1"/>
    <col min="1282" max="1283" width="18.42578125" style="268" customWidth="1"/>
    <col min="1284" max="1286" width="9.140625" style="268" customWidth="1"/>
    <col min="1287" max="1533" width="9.140625" style="268"/>
    <col min="1534" max="1534" width="7" style="268" customWidth="1"/>
    <col min="1535" max="1535" width="53" style="268" customWidth="1"/>
    <col min="1536" max="1536" width="9.140625" style="268"/>
    <col min="1537" max="1537" width="10.28515625" style="268" customWidth="1"/>
    <col min="1538" max="1539" width="18.42578125" style="268" customWidth="1"/>
    <col min="1540" max="1542" width="9.140625" style="268" customWidth="1"/>
    <col min="1543" max="1789" width="9.140625" style="268"/>
    <col min="1790" max="1790" width="7" style="268" customWidth="1"/>
    <col min="1791" max="1791" width="53" style="268" customWidth="1"/>
    <col min="1792" max="1792" width="9.140625" style="268"/>
    <col min="1793" max="1793" width="10.28515625" style="268" customWidth="1"/>
    <col min="1794" max="1795" width="18.42578125" style="268" customWidth="1"/>
    <col min="1796" max="1798" width="9.140625" style="268" customWidth="1"/>
    <col min="1799" max="2045" width="9.140625" style="268"/>
    <col min="2046" max="2046" width="7" style="268" customWidth="1"/>
    <col min="2047" max="2047" width="53" style="268" customWidth="1"/>
    <col min="2048" max="2048" width="9.140625" style="268"/>
    <col min="2049" max="2049" width="10.28515625" style="268" customWidth="1"/>
    <col min="2050" max="2051" width="18.42578125" style="268" customWidth="1"/>
    <col min="2052" max="2054" width="9.140625" style="268" customWidth="1"/>
    <col min="2055" max="2301" width="9.140625" style="268"/>
    <col min="2302" max="2302" width="7" style="268" customWidth="1"/>
    <col min="2303" max="2303" width="53" style="268" customWidth="1"/>
    <col min="2304" max="2304" width="9.140625" style="268"/>
    <col min="2305" max="2305" width="10.28515625" style="268" customWidth="1"/>
    <col min="2306" max="2307" width="18.42578125" style="268" customWidth="1"/>
    <col min="2308" max="2310" width="9.140625" style="268" customWidth="1"/>
    <col min="2311" max="2557" width="9.140625" style="268"/>
    <col min="2558" max="2558" width="7" style="268" customWidth="1"/>
    <col min="2559" max="2559" width="53" style="268" customWidth="1"/>
    <col min="2560" max="2560" width="9.140625" style="268"/>
    <col min="2561" max="2561" width="10.28515625" style="268" customWidth="1"/>
    <col min="2562" max="2563" width="18.42578125" style="268" customWidth="1"/>
    <col min="2564" max="2566" width="9.140625" style="268" customWidth="1"/>
    <col min="2567" max="2813" width="9.140625" style="268"/>
    <col min="2814" max="2814" width="7" style="268" customWidth="1"/>
    <col min="2815" max="2815" width="53" style="268" customWidth="1"/>
    <col min="2816" max="2816" width="9.140625" style="268"/>
    <col min="2817" max="2817" width="10.28515625" style="268" customWidth="1"/>
    <col min="2818" max="2819" width="18.42578125" style="268" customWidth="1"/>
    <col min="2820" max="2822" width="9.140625" style="268" customWidth="1"/>
    <col min="2823" max="3069" width="9.140625" style="268"/>
    <col min="3070" max="3070" width="7" style="268" customWidth="1"/>
    <col min="3071" max="3071" width="53" style="268" customWidth="1"/>
    <col min="3072" max="3072" width="9.140625" style="268"/>
    <col min="3073" max="3073" width="10.28515625" style="268" customWidth="1"/>
    <col min="3074" max="3075" width="18.42578125" style="268" customWidth="1"/>
    <col min="3076" max="3078" width="9.140625" style="268" customWidth="1"/>
    <col min="3079" max="3325" width="9.140625" style="268"/>
    <col min="3326" max="3326" width="7" style="268" customWidth="1"/>
    <col min="3327" max="3327" width="53" style="268" customWidth="1"/>
    <col min="3328" max="3328" width="9.140625" style="268"/>
    <col min="3329" max="3329" width="10.28515625" style="268" customWidth="1"/>
    <col min="3330" max="3331" width="18.42578125" style="268" customWidth="1"/>
    <col min="3332" max="3334" width="9.140625" style="268" customWidth="1"/>
    <col min="3335" max="3581" width="9.140625" style="268"/>
    <col min="3582" max="3582" width="7" style="268" customWidth="1"/>
    <col min="3583" max="3583" width="53" style="268" customWidth="1"/>
    <col min="3584" max="3584" width="9.140625" style="268"/>
    <col min="3585" max="3585" width="10.28515625" style="268" customWidth="1"/>
    <col min="3586" max="3587" width="18.42578125" style="268" customWidth="1"/>
    <col min="3588" max="3590" width="9.140625" style="268" customWidth="1"/>
    <col min="3591" max="3837" width="9.140625" style="268"/>
    <col min="3838" max="3838" width="7" style="268" customWidth="1"/>
    <col min="3839" max="3839" width="53" style="268" customWidth="1"/>
    <col min="3840" max="3840" width="9.140625" style="268"/>
    <col min="3841" max="3841" width="10.28515625" style="268" customWidth="1"/>
    <col min="3842" max="3843" width="18.42578125" style="268" customWidth="1"/>
    <col min="3844" max="3846" width="9.140625" style="268" customWidth="1"/>
    <col min="3847" max="4093" width="9.140625" style="268"/>
    <col min="4094" max="4094" width="7" style="268" customWidth="1"/>
    <col min="4095" max="4095" width="53" style="268" customWidth="1"/>
    <col min="4096" max="4096" width="9.140625" style="268"/>
    <col min="4097" max="4097" width="10.28515625" style="268" customWidth="1"/>
    <col min="4098" max="4099" width="18.42578125" style="268" customWidth="1"/>
    <col min="4100" max="4102" width="9.140625" style="268" customWidth="1"/>
    <col min="4103" max="4349" width="9.140625" style="268"/>
    <col min="4350" max="4350" width="7" style="268" customWidth="1"/>
    <col min="4351" max="4351" width="53" style="268" customWidth="1"/>
    <col min="4352" max="4352" width="9.140625" style="268"/>
    <col min="4353" max="4353" width="10.28515625" style="268" customWidth="1"/>
    <col min="4354" max="4355" width="18.42578125" style="268" customWidth="1"/>
    <col min="4356" max="4358" width="9.140625" style="268" customWidth="1"/>
    <col min="4359" max="4605" width="9.140625" style="268"/>
    <col min="4606" max="4606" width="7" style="268" customWidth="1"/>
    <col min="4607" max="4607" width="53" style="268" customWidth="1"/>
    <col min="4608" max="4608" width="9.140625" style="268"/>
    <col min="4609" max="4609" width="10.28515625" style="268" customWidth="1"/>
    <col min="4610" max="4611" width="18.42578125" style="268" customWidth="1"/>
    <col min="4612" max="4614" width="9.140625" style="268" customWidth="1"/>
    <col min="4615" max="4861" width="9.140625" style="268"/>
    <col min="4862" max="4862" width="7" style="268" customWidth="1"/>
    <col min="4863" max="4863" width="53" style="268" customWidth="1"/>
    <col min="4864" max="4864" width="9.140625" style="268"/>
    <col min="4865" max="4865" width="10.28515625" style="268" customWidth="1"/>
    <col min="4866" max="4867" width="18.42578125" style="268" customWidth="1"/>
    <col min="4868" max="4870" width="9.140625" style="268" customWidth="1"/>
    <col min="4871" max="5117" width="9.140625" style="268"/>
    <col min="5118" max="5118" width="7" style="268" customWidth="1"/>
    <col min="5119" max="5119" width="53" style="268" customWidth="1"/>
    <col min="5120" max="5120" width="9.140625" style="268"/>
    <col min="5121" max="5121" width="10.28515625" style="268" customWidth="1"/>
    <col min="5122" max="5123" width="18.42578125" style="268" customWidth="1"/>
    <col min="5124" max="5126" width="9.140625" style="268" customWidth="1"/>
    <col min="5127" max="5373" width="9.140625" style="268"/>
    <col min="5374" max="5374" width="7" style="268" customWidth="1"/>
    <col min="5375" max="5375" width="53" style="268" customWidth="1"/>
    <col min="5376" max="5376" width="9.140625" style="268"/>
    <col min="5377" max="5377" width="10.28515625" style="268" customWidth="1"/>
    <col min="5378" max="5379" width="18.42578125" style="268" customWidth="1"/>
    <col min="5380" max="5382" width="9.140625" style="268" customWidth="1"/>
    <col min="5383" max="5629" width="9.140625" style="268"/>
    <col min="5630" max="5630" width="7" style="268" customWidth="1"/>
    <col min="5631" max="5631" width="53" style="268" customWidth="1"/>
    <col min="5632" max="5632" width="9.140625" style="268"/>
    <col min="5633" max="5633" width="10.28515625" style="268" customWidth="1"/>
    <col min="5634" max="5635" width="18.42578125" style="268" customWidth="1"/>
    <col min="5636" max="5638" width="9.140625" style="268" customWidth="1"/>
    <col min="5639" max="5885" width="9.140625" style="268"/>
    <col min="5886" max="5886" width="7" style="268" customWidth="1"/>
    <col min="5887" max="5887" width="53" style="268" customWidth="1"/>
    <col min="5888" max="5888" width="9.140625" style="268"/>
    <col min="5889" max="5889" width="10.28515625" style="268" customWidth="1"/>
    <col min="5890" max="5891" width="18.42578125" style="268" customWidth="1"/>
    <col min="5892" max="5894" width="9.140625" style="268" customWidth="1"/>
    <col min="5895" max="6141" width="9.140625" style="268"/>
    <col min="6142" max="6142" width="7" style="268" customWidth="1"/>
    <col min="6143" max="6143" width="53" style="268" customWidth="1"/>
    <col min="6144" max="6144" width="9.140625" style="268"/>
    <col min="6145" max="6145" width="10.28515625" style="268" customWidth="1"/>
    <col min="6146" max="6147" width="18.42578125" style="268" customWidth="1"/>
    <col min="6148" max="6150" width="9.140625" style="268" customWidth="1"/>
    <col min="6151" max="6397" width="9.140625" style="268"/>
    <col min="6398" max="6398" width="7" style="268" customWidth="1"/>
    <col min="6399" max="6399" width="53" style="268" customWidth="1"/>
    <col min="6400" max="6400" width="9.140625" style="268"/>
    <col min="6401" max="6401" width="10.28515625" style="268" customWidth="1"/>
    <col min="6402" max="6403" width="18.42578125" style="268" customWidth="1"/>
    <col min="6404" max="6406" width="9.140625" style="268" customWidth="1"/>
    <col min="6407" max="6653" width="9.140625" style="268"/>
    <col min="6654" max="6654" width="7" style="268" customWidth="1"/>
    <col min="6655" max="6655" width="53" style="268" customWidth="1"/>
    <col min="6656" max="6656" width="9.140625" style="268"/>
    <col min="6657" max="6657" width="10.28515625" style="268" customWidth="1"/>
    <col min="6658" max="6659" width="18.42578125" style="268" customWidth="1"/>
    <col min="6660" max="6662" width="9.140625" style="268" customWidth="1"/>
    <col min="6663" max="6909" width="9.140625" style="268"/>
    <col min="6910" max="6910" width="7" style="268" customWidth="1"/>
    <col min="6911" max="6911" width="53" style="268" customWidth="1"/>
    <col min="6912" max="6912" width="9.140625" style="268"/>
    <col min="6913" max="6913" width="10.28515625" style="268" customWidth="1"/>
    <col min="6914" max="6915" width="18.42578125" style="268" customWidth="1"/>
    <col min="6916" max="6918" width="9.140625" style="268" customWidth="1"/>
    <col min="6919" max="7165" width="9.140625" style="268"/>
    <col min="7166" max="7166" width="7" style="268" customWidth="1"/>
    <col min="7167" max="7167" width="53" style="268" customWidth="1"/>
    <col min="7168" max="7168" width="9.140625" style="268"/>
    <col min="7169" max="7169" width="10.28515625" style="268" customWidth="1"/>
    <col min="7170" max="7171" width="18.42578125" style="268" customWidth="1"/>
    <col min="7172" max="7174" width="9.140625" style="268" customWidth="1"/>
    <col min="7175" max="7421" width="9.140625" style="268"/>
    <col min="7422" max="7422" width="7" style="268" customWidth="1"/>
    <col min="7423" max="7423" width="53" style="268" customWidth="1"/>
    <col min="7424" max="7424" width="9.140625" style="268"/>
    <col min="7425" max="7425" width="10.28515625" style="268" customWidth="1"/>
    <col min="7426" max="7427" width="18.42578125" style="268" customWidth="1"/>
    <col min="7428" max="7430" width="9.140625" style="268" customWidth="1"/>
    <col min="7431" max="7677" width="9.140625" style="268"/>
    <col min="7678" max="7678" width="7" style="268" customWidth="1"/>
    <col min="7679" max="7679" width="53" style="268" customWidth="1"/>
    <col min="7680" max="7680" width="9.140625" style="268"/>
    <col min="7681" max="7681" width="10.28515625" style="268" customWidth="1"/>
    <col min="7682" max="7683" width="18.42578125" style="268" customWidth="1"/>
    <col min="7684" max="7686" width="9.140625" style="268" customWidth="1"/>
    <col min="7687" max="7933" width="9.140625" style="268"/>
    <col min="7934" max="7934" width="7" style="268" customWidth="1"/>
    <col min="7935" max="7935" width="53" style="268" customWidth="1"/>
    <col min="7936" max="7936" width="9.140625" style="268"/>
    <col min="7937" max="7937" width="10.28515625" style="268" customWidth="1"/>
    <col min="7938" max="7939" width="18.42578125" style="268" customWidth="1"/>
    <col min="7940" max="7942" width="9.140625" style="268" customWidth="1"/>
    <col min="7943" max="8189" width="9.140625" style="268"/>
    <col min="8190" max="8190" width="7" style="268" customWidth="1"/>
    <col min="8191" max="8191" width="53" style="268" customWidth="1"/>
    <col min="8192" max="8192" width="9.140625" style="268"/>
    <col min="8193" max="8193" width="10.28515625" style="268" customWidth="1"/>
    <col min="8194" max="8195" width="18.42578125" style="268" customWidth="1"/>
    <col min="8196" max="8198" width="9.140625" style="268" customWidth="1"/>
    <col min="8199" max="8445" width="9.140625" style="268"/>
    <col min="8446" max="8446" width="7" style="268" customWidth="1"/>
    <col min="8447" max="8447" width="53" style="268" customWidth="1"/>
    <col min="8448" max="8448" width="9.140625" style="268"/>
    <col min="8449" max="8449" width="10.28515625" style="268" customWidth="1"/>
    <col min="8450" max="8451" width="18.42578125" style="268" customWidth="1"/>
    <col min="8452" max="8454" width="9.140625" style="268" customWidth="1"/>
    <col min="8455" max="8701" width="9.140625" style="268"/>
    <col min="8702" max="8702" width="7" style="268" customWidth="1"/>
    <col min="8703" max="8703" width="53" style="268" customWidth="1"/>
    <col min="8704" max="8704" width="9.140625" style="268"/>
    <col min="8705" max="8705" width="10.28515625" style="268" customWidth="1"/>
    <col min="8706" max="8707" width="18.42578125" style="268" customWidth="1"/>
    <col min="8708" max="8710" width="9.140625" style="268" customWidth="1"/>
    <col min="8711" max="8957" width="9.140625" style="268"/>
    <col min="8958" max="8958" width="7" style="268" customWidth="1"/>
    <col min="8959" max="8959" width="53" style="268" customWidth="1"/>
    <col min="8960" max="8960" width="9.140625" style="268"/>
    <col min="8961" max="8961" width="10.28515625" style="268" customWidth="1"/>
    <col min="8962" max="8963" width="18.42578125" style="268" customWidth="1"/>
    <col min="8964" max="8966" width="9.140625" style="268" customWidth="1"/>
    <col min="8967" max="9213" width="9.140625" style="268"/>
    <col min="9214" max="9214" width="7" style="268" customWidth="1"/>
    <col min="9215" max="9215" width="53" style="268" customWidth="1"/>
    <col min="9216" max="9216" width="9.140625" style="268"/>
    <col min="9217" max="9217" width="10.28515625" style="268" customWidth="1"/>
    <col min="9218" max="9219" width="18.42578125" style="268" customWidth="1"/>
    <col min="9220" max="9222" width="9.140625" style="268" customWidth="1"/>
    <col min="9223" max="9469" width="9.140625" style="268"/>
    <col min="9470" max="9470" width="7" style="268" customWidth="1"/>
    <col min="9471" max="9471" width="53" style="268" customWidth="1"/>
    <col min="9472" max="9472" width="9.140625" style="268"/>
    <col min="9473" max="9473" width="10.28515625" style="268" customWidth="1"/>
    <col min="9474" max="9475" width="18.42578125" style="268" customWidth="1"/>
    <col min="9476" max="9478" width="9.140625" style="268" customWidth="1"/>
    <col min="9479" max="9725" width="9.140625" style="268"/>
    <col min="9726" max="9726" width="7" style="268" customWidth="1"/>
    <col min="9727" max="9727" width="53" style="268" customWidth="1"/>
    <col min="9728" max="9728" width="9.140625" style="268"/>
    <col min="9729" max="9729" width="10.28515625" style="268" customWidth="1"/>
    <col min="9730" max="9731" width="18.42578125" style="268" customWidth="1"/>
    <col min="9732" max="9734" width="9.140625" style="268" customWidth="1"/>
    <col min="9735" max="9981" width="9.140625" style="268"/>
    <col min="9982" max="9982" width="7" style="268" customWidth="1"/>
    <col min="9983" max="9983" width="53" style="268" customWidth="1"/>
    <col min="9984" max="9984" width="9.140625" style="268"/>
    <col min="9985" max="9985" width="10.28515625" style="268" customWidth="1"/>
    <col min="9986" max="9987" width="18.42578125" style="268" customWidth="1"/>
    <col min="9988" max="9990" width="9.140625" style="268" customWidth="1"/>
    <col min="9991" max="10237" width="9.140625" style="268"/>
    <col min="10238" max="10238" width="7" style="268" customWidth="1"/>
    <col min="10239" max="10239" width="53" style="268" customWidth="1"/>
    <col min="10240" max="10240" width="9.140625" style="268"/>
    <col min="10241" max="10241" width="10.28515625" style="268" customWidth="1"/>
    <col min="10242" max="10243" width="18.42578125" style="268" customWidth="1"/>
    <col min="10244" max="10246" width="9.140625" style="268" customWidth="1"/>
    <col min="10247" max="10493" width="9.140625" style="268"/>
    <col min="10494" max="10494" width="7" style="268" customWidth="1"/>
    <col min="10495" max="10495" width="53" style="268" customWidth="1"/>
    <col min="10496" max="10496" width="9.140625" style="268"/>
    <col min="10497" max="10497" width="10.28515625" style="268" customWidth="1"/>
    <col min="10498" max="10499" width="18.42578125" style="268" customWidth="1"/>
    <col min="10500" max="10502" width="9.140625" style="268" customWidth="1"/>
    <col min="10503" max="10749" width="9.140625" style="268"/>
    <col min="10750" max="10750" width="7" style="268" customWidth="1"/>
    <col min="10751" max="10751" width="53" style="268" customWidth="1"/>
    <col min="10752" max="10752" width="9.140625" style="268"/>
    <col min="10753" max="10753" width="10.28515625" style="268" customWidth="1"/>
    <col min="10754" max="10755" width="18.42578125" style="268" customWidth="1"/>
    <col min="10756" max="10758" width="9.140625" style="268" customWidth="1"/>
    <col min="10759" max="11005" width="9.140625" style="268"/>
    <col min="11006" max="11006" width="7" style="268" customWidth="1"/>
    <col min="11007" max="11007" width="53" style="268" customWidth="1"/>
    <col min="11008" max="11008" width="9.140625" style="268"/>
    <col min="11009" max="11009" width="10.28515625" style="268" customWidth="1"/>
    <col min="11010" max="11011" width="18.42578125" style="268" customWidth="1"/>
    <col min="11012" max="11014" width="9.140625" style="268" customWidth="1"/>
    <col min="11015" max="11261" width="9.140625" style="268"/>
    <col min="11262" max="11262" width="7" style="268" customWidth="1"/>
    <col min="11263" max="11263" width="53" style="268" customWidth="1"/>
    <col min="11264" max="11264" width="9.140625" style="268"/>
    <col min="11265" max="11265" width="10.28515625" style="268" customWidth="1"/>
    <col min="11266" max="11267" width="18.42578125" style="268" customWidth="1"/>
    <col min="11268" max="11270" width="9.140625" style="268" customWidth="1"/>
    <col min="11271" max="11517" width="9.140625" style="268"/>
    <col min="11518" max="11518" width="7" style="268" customWidth="1"/>
    <col min="11519" max="11519" width="53" style="268" customWidth="1"/>
    <col min="11520" max="11520" width="9.140625" style="268"/>
    <col min="11521" max="11521" width="10.28515625" style="268" customWidth="1"/>
    <col min="11522" max="11523" width="18.42578125" style="268" customWidth="1"/>
    <col min="11524" max="11526" width="9.140625" style="268" customWidth="1"/>
    <col min="11527" max="11773" width="9.140625" style="268"/>
    <col min="11774" max="11774" width="7" style="268" customWidth="1"/>
    <col min="11775" max="11775" width="53" style="268" customWidth="1"/>
    <col min="11776" max="11776" width="9.140625" style="268"/>
    <col min="11777" max="11777" width="10.28515625" style="268" customWidth="1"/>
    <col min="11778" max="11779" width="18.42578125" style="268" customWidth="1"/>
    <col min="11780" max="11782" width="9.140625" style="268" customWidth="1"/>
    <col min="11783" max="12029" width="9.140625" style="268"/>
    <col min="12030" max="12030" width="7" style="268" customWidth="1"/>
    <col min="12031" max="12031" width="53" style="268" customWidth="1"/>
    <col min="12032" max="12032" width="9.140625" style="268"/>
    <col min="12033" max="12033" width="10.28515625" style="268" customWidth="1"/>
    <col min="12034" max="12035" width="18.42578125" style="268" customWidth="1"/>
    <col min="12036" max="12038" width="9.140625" style="268" customWidth="1"/>
    <col min="12039" max="12285" width="9.140625" style="268"/>
    <col min="12286" max="12286" width="7" style="268" customWidth="1"/>
    <col min="12287" max="12287" width="53" style="268" customWidth="1"/>
    <col min="12288" max="12288" width="9.140625" style="268"/>
    <col min="12289" max="12289" width="10.28515625" style="268" customWidth="1"/>
    <col min="12290" max="12291" width="18.42578125" style="268" customWidth="1"/>
    <col min="12292" max="12294" width="9.140625" style="268" customWidth="1"/>
    <col min="12295" max="12541" width="9.140625" style="268"/>
    <col min="12542" max="12542" width="7" style="268" customWidth="1"/>
    <col min="12543" max="12543" width="53" style="268" customWidth="1"/>
    <col min="12544" max="12544" width="9.140625" style="268"/>
    <col min="12545" max="12545" width="10.28515625" style="268" customWidth="1"/>
    <col min="12546" max="12547" width="18.42578125" style="268" customWidth="1"/>
    <col min="12548" max="12550" width="9.140625" style="268" customWidth="1"/>
    <col min="12551" max="12797" width="9.140625" style="268"/>
    <col min="12798" max="12798" width="7" style="268" customWidth="1"/>
    <col min="12799" max="12799" width="53" style="268" customWidth="1"/>
    <col min="12800" max="12800" width="9.140625" style="268"/>
    <col min="12801" max="12801" width="10.28515625" style="268" customWidth="1"/>
    <col min="12802" max="12803" width="18.42578125" style="268" customWidth="1"/>
    <col min="12804" max="12806" width="9.140625" style="268" customWidth="1"/>
    <col min="12807" max="13053" width="9.140625" style="268"/>
    <col min="13054" max="13054" width="7" style="268" customWidth="1"/>
    <col min="13055" max="13055" width="53" style="268" customWidth="1"/>
    <col min="13056" max="13056" width="9.140625" style="268"/>
    <col min="13057" max="13057" width="10.28515625" style="268" customWidth="1"/>
    <col min="13058" max="13059" width="18.42578125" style="268" customWidth="1"/>
    <col min="13060" max="13062" width="9.140625" style="268" customWidth="1"/>
    <col min="13063" max="13309" width="9.140625" style="268"/>
    <col min="13310" max="13310" width="7" style="268" customWidth="1"/>
    <col min="13311" max="13311" width="53" style="268" customWidth="1"/>
    <col min="13312" max="13312" width="9.140625" style="268"/>
    <col min="13313" max="13313" width="10.28515625" style="268" customWidth="1"/>
    <col min="13314" max="13315" width="18.42578125" style="268" customWidth="1"/>
    <col min="13316" max="13318" width="9.140625" style="268" customWidth="1"/>
    <col min="13319" max="13565" width="9.140625" style="268"/>
    <col min="13566" max="13566" width="7" style="268" customWidth="1"/>
    <col min="13567" max="13567" width="53" style="268" customWidth="1"/>
    <col min="13568" max="13568" width="9.140625" style="268"/>
    <col min="13569" max="13569" width="10.28515625" style="268" customWidth="1"/>
    <col min="13570" max="13571" width="18.42578125" style="268" customWidth="1"/>
    <col min="13572" max="13574" width="9.140625" style="268" customWidth="1"/>
    <col min="13575" max="13821" width="9.140625" style="268"/>
    <col min="13822" max="13822" width="7" style="268" customWidth="1"/>
    <col min="13823" max="13823" width="53" style="268" customWidth="1"/>
    <col min="13824" max="13824" width="9.140625" style="268"/>
    <col min="13825" max="13825" width="10.28515625" style="268" customWidth="1"/>
    <col min="13826" max="13827" width="18.42578125" style="268" customWidth="1"/>
    <col min="13828" max="13830" width="9.140625" style="268" customWidth="1"/>
    <col min="13831" max="14077" width="9.140625" style="268"/>
    <col min="14078" max="14078" width="7" style="268" customWidth="1"/>
    <col min="14079" max="14079" width="53" style="268" customWidth="1"/>
    <col min="14080" max="14080" width="9.140625" style="268"/>
    <col min="14081" max="14081" width="10.28515625" style="268" customWidth="1"/>
    <col min="14082" max="14083" width="18.42578125" style="268" customWidth="1"/>
    <col min="14084" max="14086" width="9.140625" style="268" customWidth="1"/>
    <col min="14087" max="14333" width="9.140625" style="268"/>
    <col min="14334" max="14334" width="7" style="268" customWidth="1"/>
    <col min="14335" max="14335" width="53" style="268" customWidth="1"/>
    <col min="14336" max="14336" width="9.140625" style="268"/>
    <col min="14337" max="14337" width="10.28515625" style="268" customWidth="1"/>
    <col min="14338" max="14339" width="18.42578125" style="268" customWidth="1"/>
    <col min="14340" max="14342" width="9.140625" style="268" customWidth="1"/>
    <col min="14343" max="14589" width="9.140625" style="268"/>
    <col min="14590" max="14590" width="7" style="268" customWidth="1"/>
    <col min="14591" max="14591" width="53" style="268" customWidth="1"/>
    <col min="14592" max="14592" width="9.140625" style="268"/>
    <col min="14593" max="14593" width="10.28515625" style="268" customWidth="1"/>
    <col min="14594" max="14595" width="18.42578125" style="268" customWidth="1"/>
    <col min="14596" max="14598" width="9.140625" style="268" customWidth="1"/>
    <col min="14599" max="14845" width="9.140625" style="268"/>
    <col min="14846" max="14846" width="7" style="268" customWidth="1"/>
    <col min="14847" max="14847" width="53" style="268" customWidth="1"/>
    <col min="14848" max="14848" width="9.140625" style="268"/>
    <col min="14849" max="14849" width="10.28515625" style="268" customWidth="1"/>
    <col min="14850" max="14851" width="18.42578125" style="268" customWidth="1"/>
    <col min="14852" max="14854" width="9.140625" style="268" customWidth="1"/>
    <col min="14855" max="15101" width="9.140625" style="268"/>
    <col min="15102" max="15102" width="7" style="268" customWidth="1"/>
    <col min="15103" max="15103" width="53" style="268" customWidth="1"/>
    <col min="15104" max="15104" width="9.140625" style="268"/>
    <col min="15105" max="15105" width="10.28515625" style="268" customWidth="1"/>
    <col min="15106" max="15107" width="18.42578125" style="268" customWidth="1"/>
    <col min="15108" max="15110" width="9.140625" style="268" customWidth="1"/>
    <col min="15111" max="15357" width="9.140625" style="268"/>
    <col min="15358" max="15358" width="7" style="268" customWidth="1"/>
    <col min="15359" max="15359" width="53" style="268" customWidth="1"/>
    <col min="15360" max="15360" width="9.140625" style="268"/>
    <col min="15361" max="15361" width="10.28515625" style="268" customWidth="1"/>
    <col min="15362" max="15363" width="18.42578125" style="268" customWidth="1"/>
    <col min="15364" max="15366" width="9.140625" style="268" customWidth="1"/>
    <col min="15367" max="15613" width="9.140625" style="268"/>
    <col min="15614" max="15614" width="7" style="268" customWidth="1"/>
    <col min="15615" max="15615" width="53" style="268" customWidth="1"/>
    <col min="15616" max="15616" width="9.140625" style="268"/>
    <col min="15617" max="15617" width="10.28515625" style="268" customWidth="1"/>
    <col min="15618" max="15619" width="18.42578125" style="268" customWidth="1"/>
    <col min="15620" max="15622" width="9.140625" style="268" customWidth="1"/>
    <col min="15623" max="15869" width="9.140625" style="268"/>
    <col min="15870" max="15870" width="7" style="268" customWidth="1"/>
    <col min="15871" max="15871" width="53" style="268" customWidth="1"/>
    <col min="15872" max="15872" width="9.140625" style="268"/>
    <col min="15873" max="15873" width="10.28515625" style="268" customWidth="1"/>
    <col min="15874" max="15875" width="18.42578125" style="268" customWidth="1"/>
    <col min="15876" max="15878" width="9.140625" style="268" customWidth="1"/>
    <col min="15879" max="16125" width="9.140625" style="268"/>
    <col min="16126" max="16126" width="7" style="268" customWidth="1"/>
    <col min="16127" max="16127" width="53" style="268" customWidth="1"/>
    <col min="16128" max="16128" width="9.140625" style="268"/>
    <col min="16129" max="16129" width="10.28515625" style="268" customWidth="1"/>
    <col min="16130" max="16131" width="18.42578125" style="268" customWidth="1"/>
    <col min="16132" max="16134" width="9.140625" style="268" customWidth="1"/>
    <col min="16135" max="16384" width="9.140625" style="268"/>
  </cols>
  <sheetData>
    <row r="1" spans="1:6" ht="15.75">
      <c r="A1" s="286" t="s">
        <v>216</v>
      </c>
      <c r="B1" s="287" t="s">
        <v>217</v>
      </c>
      <c r="C1" s="287" t="s">
        <v>218</v>
      </c>
      <c r="D1" s="288" t="s">
        <v>219</v>
      </c>
      <c r="E1" s="289" t="s">
        <v>220</v>
      </c>
      <c r="F1" s="290" t="s">
        <v>221</v>
      </c>
    </row>
    <row r="3" spans="1:6" ht="15.75">
      <c r="A3" s="291" t="s">
        <v>222</v>
      </c>
      <c r="B3" s="291"/>
      <c r="C3" s="292"/>
      <c r="D3" s="293"/>
      <c r="E3" s="293"/>
      <c r="F3" s="293"/>
    </row>
    <row r="4" spans="1:6" ht="15.75">
      <c r="A4" s="291"/>
      <c r="B4" s="291"/>
      <c r="C4" s="292"/>
      <c r="D4" s="293"/>
      <c r="E4" s="293"/>
      <c r="F4" s="293"/>
    </row>
    <row r="5" spans="1:6">
      <c r="A5" s="294"/>
      <c r="B5" s="295"/>
      <c r="C5" s="296"/>
      <c r="D5" s="293"/>
      <c r="E5" s="293"/>
      <c r="F5" s="293"/>
    </row>
    <row r="6" spans="1:6" ht="135">
      <c r="A6" s="294">
        <v>1</v>
      </c>
      <c r="B6" s="295" t="s">
        <v>223</v>
      </c>
      <c r="C6" s="292"/>
      <c r="D6" s="297"/>
      <c r="E6" s="298"/>
      <c r="F6" s="298"/>
    </row>
    <row r="7" spans="1:6">
      <c r="A7" s="294"/>
      <c r="B7" s="299" t="s">
        <v>224</v>
      </c>
      <c r="C7" s="292"/>
      <c r="D7" s="297"/>
      <c r="E7" s="298"/>
      <c r="F7" s="298"/>
    </row>
    <row r="8" spans="1:6">
      <c r="A8" s="294"/>
      <c r="B8" s="300" t="s">
        <v>225</v>
      </c>
      <c r="C8" s="292"/>
      <c r="D8" s="297"/>
      <c r="E8" s="298"/>
      <c r="F8" s="298"/>
    </row>
    <row r="9" spans="1:6">
      <c r="A9" s="294"/>
      <c r="B9" s="300" t="s">
        <v>226</v>
      </c>
      <c r="C9" s="292"/>
      <c r="D9" s="297"/>
      <c r="E9" s="298"/>
      <c r="F9" s="298"/>
    </row>
    <row r="10" spans="1:6">
      <c r="A10" s="294"/>
      <c r="B10" s="300" t="s">
        <v>227</v>
      </c>
      <c r="C10" s="292"/>
      <c r="D10" s="297"/>
      <c r="E10" s="298"/>
      <c r="F10" s="298"/>
    </row>
    <row r="11" spans="1:6">
      <c r="A11" s="294"/>
      <c r="B11" s="300" t="s">
        <v>228</v>
      </c>
      <c r="C11" s="292"/>
      <c r="D11" s="297"/>
      <c r="E11" s="298"/>
      <c r="F11" s="298"/>
    </row>
    <row r="12" spans="1:6">
      <c r="A12" s="294"/>
      <c r="B12" s="300" t="s">
        <v>229</v>
      </c>
      <c r="C12" s="292"/>
      <c r="D12" s="297"/>
      <c r="E12" s="298"/>
      <c r="F12" s="298"/>
    </row>
    <row r="13" spans="1:6">
      <c r="A13" s="294"/>
      <c r="B13" s="300" t="s">
        <v>230</v>
      </c>
      <c r="C13" s="292"/>
      <c r="D13" s="297"/>
      <c r="E13" s="298"/>
      <c r="F13" s="298"/>
    </row>
    <row r="14" spans="1:6">
      <c r="A14" s="294"/>
      <c r="B14" s="300" t="s">
        <v>231</v>
      </c>
      <c r="C14" s="292"/>
      <c r="D14" s="297"/>
      <c r="E14" s="298"/>
      <c r="F14" s="298"/>
    </row>
    <row r="15" spans="1:6">
      <c r="A15" s="294"/>
      <c r="B15" s="300" t="s">
        <v>232</v>
      </c>
      <c r="C15" s="292"/>
      <c r="D15" s="297"/>
      <c r="E15" s="298"/>
      <c r="F15" s="298"/>
    </row>
    <row r="16" spans="1:6">
      <c r="A16" s="294"/>
      <c r="B16" s="300" t="s">
        <v>233</v>
      </c>
      <c r="C16" s="292"/>
      <c r="D16" s="297"/>
      <c r="E16" s="298"/>
      <c r="F16" s="298"/>
    </row>
    <row r="17" spans="1:6">
      <c r="A17" s="294"/>
      <c r="B17" s="300" t="s">
        <v>234</v>
      </c>
      <c r="C17" s="292"/>
      <c r="D17" s="297"/>
      <c r="E17" s="298"/>
      <c r="F17" s="298"/>
    </row>
    <row r="18" spans="1:6">
      <c r="A18" s="294"/>
      <c r="B18" s="300" t="s">
        <v>235</v>
      </c>
      <c r="C18" s="292"/>
      <c r="D18" s="297"/>
      <c r="E18" s="298"/>
      <c r="F18" s="298"/>
    </row>
    <row r="19" spans="1:6" ht="30">
      <c r="A19" s="294"/>
      <c r="B19" s="300" t="s">
        <v>236</v>
      </c>
      <c r="C19" s="292"/>
      <c r="D19" s="297"/>
      <c r="E19" s="298"/>
      <c r="F19" s="298"/>
    </row>
    <row r="20" spans="1:6">
      <c r="A20" s="294"/>
      <c r="B20" s="300" t="s">
        <v>237</v>
      </c>
      <c r="C20" s="292"/>
      <c r="D20" s="297"/>
      <c r="E20" s="298"/>
      <c r="F20" s="298"/>
    </row>
    <row r="21" spans="1:6">
      <c r="A21" s="294"/>
      <c r="B21" s="300" t="s">
        <v>238</v>
      </c>
      <c r="C21" s="292"/>
      <c r="D21" s="297"/>
      <c r="E21" s="298"/>
      <c r="F21" s="298"/>
    </row>
    <row r="22" spans="1:6">
      <c r="A22" s="294"/>
      <c r="B22" s="300" t="s">
        <v>239</v>
      </c>
      <c r="C22" s="292"/>
      <c r="D22" s="297"/>
      <c r="E22" s="298"/>
      <c r="F22" s="298"/>
    </row>
    <row r="23" spans="1:6">
      <c r="A23" s="294"/>
      <c r="B23" s="300" t="s">
        <v>240</v>
      </c>
      <c r="C23" s="292"/>
      <c r="D23" s="297"/>
      <c r="E23" s="298"/>
      <c r="F23" s="298"/>
    </row>
    <row r="24" spans="1:6">
      <c r="A24" s="294"/>
      <c r="B24" s="295"/>
      <c r="C24" s="272" t="s">
        <v>0</v>
      </c>
      <c r="D24" s="273">
        <v>1</v>
      </c>
      <c r="F24" s="298">
        <f>E24*D24</f>
        <v>0</v>
      </c>
    </row>
    <row r="25" spans="1:6">
      <c r="A25" s="294"/>
      <c r="B25" s="295"/>
      <c r="C25" s="292"/>
      <c r="D25" s="297"/>
      <c r="E25" s="298"/>
      <c r="F25" s="298"/>
    </row>
    <row r="26" spans="1:6" ht="105">
      <c r="A26" s="294">
        <v>2</v>
      </c>
      <c r="B26" s="295" t="s">
        <v>241</v>
      </c>
      <c r="C26" s="292"/>
      <c r="D26" s="297"/>
      <c r="E26" s="298"/>
      <c r="F26" s="298"/>
    </row>
    <row r="27" spans="1:6">
      <c r="A27" s="294"/>
      <c r="B27" s="300" t="s">
        <v>242</v>
      </c>
      <c r="C27" s="292"/>
      <c r="D27" s="297"/>
      <c r="E27" s="298"/>
      <c r="F27" s="298"/>
    </row>
    <row r="28" spans="1:6">
      <c r="A28" s="294"/>
      <c r="B28" s="300" t="s">
        <v>243</v>
      </c>
      <c r="C28" s="292"/>
      <c r="D28" s="297"/>
      <c r="E28" s="298"/>
      <c r="F28" s="298"/>
    </row>
    <row r="29" spans="1:6">
      <c r="A29" s="294"/>
      <c r="B29" s="300" t="s">
        <v>244</v>
      </c>
      <c r="C29" s="292"/>
      <c r="D29" s="297"/>
      <c r="E29" s="298"/>
      <c r="F29" s="298"/>
    </row>
    <row r="30" spans="1:6" ht="30">
      <c r="A30" s="294"/>
      <c r="B30" s="300" t="s">
        <v>245</v>
      </c>
      <c r="C30" s="292"/>
      <c r="D30" s="297"/>
      <c r="E30" s="298"/>
      <c r="F30" s="298"/>
    </row>
    <row r="31" spans="1:6" ht="30">
      <c r="A31" s="294"/>
      <c r="B31" s="300" t="s">
        <v>246</v>
      </c>
      <c r="C31" s="292"/>
      <c r="D31" s="297"/>
      <c r="E31" s="298"/>
      <c r="F31" s="298"/>
    </row>
    <row r="32" spans="1:6">
      <c r="A32" s="294"/>
      <c r="B32" s="300" t="s">
        <v>247</v>
      </c>
      <c r="C32" s="292"/>
      <c r="D32" s="297"/>
      <c r="E32" s="298"/>
      <c r="F32" s="298"/>
    </row>
    <row r="33" spans="1:6">
      <c r="A33" s="294"/>
      <c r="B33" s="300" t="s">
        <v>248</v>
      </c>
      <c r="C33" s="292"/>
      <c r="D33" s="297"/>
      <c r="E33" s="298"/>
      <c r="F33" s="298"/>
    </row>
    <row r="34" spans="1:6">
      <c r="A34" s="294"/>
      <c r="B34" s="300" t="s">
        <v>237</v>
      </c>
      <c r="C34" s="292"/>
      <c r="D34" s="297"/>
      <c r="E34" s="298"/>
      <c r="F34" s="298"/>
    </row>
    <row r="35" spans="1:6">
      <c r="A35" s="294"/>
      <c r="B35" s="300" t="s">
        <v>249</v>
      </c>
      <c r="C35" s="292"/>
      <c r="D35" s="297"/>
      <c r="E35" s="298"/>
      <c r="F35" s="298"/>
    </row>
    <row r="36" spans="1:6" ht="30">
      <c r="A36" s="294"/>
      <c r="B36" s="300" t="s">
        <v>250</v>
      </c>
      <c r="C36" s="292"/>
      <c r="D36" s="297"/>
      <c r="E36" s="298"/>
      <c r="F36" s="298"/>
    </row>
    <row r="37" spans="1:6">
      <c r="A37" s="294"/>
      <c r="B37" s="300"/>
      <c r="C37" s="272" t="s">
        <v>0</v>
      </c>
      <c r="D37" s="273">
        <v>1</v>
      </c>
      <c r="F37" s="298">
        <f>E37*D37</f>
        <v>0</v>
      </c>
    </row>
    <row r="38" spans="1:6">
      <c r="A38" s="294"/>
      <c r="B38" s="300"/>
      <c r="F38" s="298"/>
    </row>
    <row r="39" spans="1:6" ht="60">
      <c r="A39" s="294">
        <v>3</v>
      </c>
      <c r="B39" s="295" t="s">
        <v>251</v>
      </c>
      <c r="C39" s="292"/>
      <c r="D39" s="297"/>
      <c r="E39" s="301"/>
      <c r="F39" s="301"/>
    </row>
    <row r="40" spans="1:6">
      <c r="A40" s="294"/>
      <c r="B40" s="300" t="s">
        <v>252</v>
      </c>
      <c r="C40" s="292" t="s">
        <v>142</v>
      </c>
      <c r="D40" s="297">
        <v>20</v>
      </c>
      <c r="E40" s="301"/>
      <c r="F40" s="298">
        <f>E40*D40</f>
        <v>0</v>
      </c>
    </row>
    <row r="41" spans="1:6">
      <c r="A41" s="294"/>
      <c r="B41" s="300"/>
      <c r="C41" s="292"/>
      <c r="D41" s="297"/>
      <c r="E41" s="301"/>
      <c r="F41" s="301"/>
    </row>
    <row r="42" spans="1:6">
      <c r="A42" s="294">
        <v>4</v>
      </c>
      <c r="B42" s="295" t="s">
        <v>253</v>
      </c>
      <c r="C42" s="292"/>
      <c r="D42" s="297"/>
      <c r="E42" s="301"/>
      <c r="F42" s="301"/>
    </row>
    <row r="43" spans="1:6">
      <c r="A43" s="294"/>
      <c r="B43" s="300" t="s">
        <v>254</v>
      </c>
      <c r="C43" s="292"/>
      <c r="D43" s="297"/>
      <c r="E43" s="301"/>
      <c r="F43" s="301"/>
    </row>
    <row r="44" spans="1:6">
      <c r="A44" s="294"/>
      <c r="B44" s="300" t="s">
        <v>255</v>
      </c>
      <c r="C44" s="292"/>
      <c r="D44" s="297"/>
      <c r="E44" s="301"/>
      <c r="F44" s="301"/>
    </row>
    <row r="45" spans="1:6">
      <c r="A45" s="294"/>
      <c r="B45" s="300" t="s">
        <v>256</v>
      </c>
    </row>
    <row r="46" spans="1:6">
      <c r="A46" s="294"/>
      <c r="B46" s="300"/>
      <c r="C46" s="292" t="s">
        <v>0</v>
      </c>
      <c r="D46" s="297">
        <v>1</v>
      </c>
      <c r="E46" s="301"/>
      <c r="F46" s="298">
        <f>E46*D46</f>
        <v>0</v>
      </c>
    </row>
    <row r="47" spans="1:6">
      <c r="A47" s="294"/>
      <c r="B47" s="300"/>
      <c r="C47" s="292"/>
      <c r="D47" s="297"/>
      <c r="E47" s="301"/>
      <c r="F47" s="301"/>
    </row>
    <row r="48" spans="1:6">
      <c r="A48" s="294">
        <v>5</v>
      </c>
      <c r="B48" s="295" t="s">
        <v>257</v>
      </c>
      <c r="C48" s="292"/>
      <c r="D48" s="297"/>
      <c r="E48" s="301"/>
      <c r="F48" s="301"/>
    </row>
    <row r="49" spans="1:6">
      <c r="A49" s="294"/>
      <c r="B49" s="300" t="s">
        <v>258</v>
      </c>
      <c r="C49" s="292"/>
      <c r="D49" s="297"/>
      <c r="E49" s="301"/>
      <c r="F49" s="301"/>
    </row>
    <row r="50" spans="1:6">
      <c r="A50" s="294"/>
      <c r="B50" s="300" t="s">
        <v>259</v>
      </c>
      <c r="C50" s="292"/>
      <c r="D50" s="297"/>
      <c r="E50" s="301"/>
      <c r="F50" s="301"/>
    </row>
    <row r="51" spans="1:6" ht="30">
      <c r="A51" s="294"/>
      <c r="B51" s="300" t="s">
        <v>260</v>
      </c>
      <c r="C51" s="292"/>
      <c r="D51" s="297"/>
      <c r="E51" s="301"/>
      <c r="F51" s="301"/>
    </row>
    <row r="52" spans="1:6" ht="30">
      <c r="A52" s="294"/>
      <c r="B52" s="300" t="s">
        <v>261</v>
      </c>
      <c r="C52" s="292"/>
      <c r="D52" s="297"/>
      <c r="E52" s="301"/>
      <c r="F52" s="301"/>
    </row>
    <row r="53" spans="1:6">
      <c r="A53" s="294"/>
      <c r="B53" s="300"/>
      <c r="C53" s="292" t="s">
        <v>0</v>
      </c>
      <c r="D53" s="297">
        <v>1</v>
      </c>
      <c r="E53" s="301"/>
      <c r="F53" s="298">
        <f>E53*D53</f>
        <v>0</v>
      </c>
    </row>
    <row r="54" spans="1:6">
      <c r="A54" s="294"/>
      <c r="B54" s="300"/>
      <c r="C54" s="292"/>
      <c r="D54" s="297"/>
      <c r="E54" s="301"/>
      <c r="F54" s="301"/>
    </row>
    <row r="55" spans="1:6">
      <c r="A55" s="294">
        <v>6</v>
      </c>
      <c r="B55" s="295" t="s">
        <v>262</v>
      </c>
      <c r="C55" s="292"/>
      <c r="D55" s="297"/>
      <c r="E55" s="301"/>
      <c r="F55" s="301"/>
    </row>
    <row r="56" spans="1:6">
      <c r="A56" s="294"/>
      <c r="B56" s="300" t="s">
        <v>263</v>
      </c>
      <c r="C56" s="292"/>
      <c r="D56" s="297"/>
      <c r="E56" s="301"/>
      <c r="F56" s="301"/>
    </row>
    <row r="57" spans="1:6">
      <c r="A57" s="294"/>
      <c r="B57" s="300" t="s">
        <v>264</v>
      </c>
    </row>
    <row r="58" spans="1:6">
      <c r="A58" s="294"/>
      <c r="B58" s="300"/>
      <c r="C58" s="292" t="s">
        <v>0</v>
      </c>
      <c r="D58" s="297">
        <v>1</v>
      </c>
      <c r="E58" s="301"/>
      <c r="F58" s="298">
        <f>E58*D58</f>
        <v>0</v>
      </c>
    </row>
    <row r="59" spans="1:6">
      <c r="A59" s="294"/>
      <c r="B59" s="300"/>
      <c r="C59" s="292"/>
      <c r="D59" s="297"/>
      <c r="E59" s="301"/>
      <c r="F59" s="301"/>
    </row>
    <row r="60" spans="1:6" ht="60">
      <c r="A60" s="294">
        <v>7</v>
      </c>
      <c r="B60" s="295" t="s">
        <v>265</v>
      </c>
      <c r="C60" s="292"/>
      <c r="D60" s="297"/>
      <c r="E60" s="301"/>
      <c r="F60" s="301"/>
    </row>
    <row r="61" spans="1:6">
      <c r="A61" s="294"/>
      <c r="B61" s="300" t="s">
        <v>266</v>
      </c>
      <c r="C61" s="292" t="s">
        <v>142</v>
      </c>
      <c r="D61" s="297">
        <v>10</v>
      </c>
      <c r="E61" s="301"/>
      <c r="F61" s="298">
        <f>E61*D61</f>
        <v>0</v>
      </c>
    </row>
    <row r="62" spans="1:6">
      <c r="A62" s="294"/>
      <c r="B62" s="300"/>
      <c r="C62" s="292"/>
      <c r="D62" s="297"/>
      <c r="E62" s="301"/>
      <c r="F62" s="301"/>
    </row>
    <row r="63" spans="1:6" ht="45">
      <c r="A63" s="294">
        <v>9</v>
      </c>
      <c r="B63" s="295" t="s">
        <v>267</v>
      </c>
      <c r="C63" s="292" t="s">
        <v>162</v>
      </c>
      <c r="D63" s="297">
        <v>2</v>
      </c>
      <c r="E63" s="298"/>
      <c r="F63" s="298">
        <f>E63*D63</f>
        <v>0</v>
      </c>
    </row>
    <row r="64" spans="1:6">
      <c r="A64" s="294"/>
      <c r="B64" s="300"/>
      <c r="C64" s="292"/>
      <c r="D64" s="297"/>
      <c r="E64" s="301"/>
      <c r="F64" s="301"/>
    </row>
    <row r="65" spans="1:6" ht="45">
      <c r="A65" s="294">
        <v>10</v>
      </c>
      <c r="B65" s="295" t="s">
        <v>268</v>
      </c>
      <c r="C65" s="292" t="s">
        <v>0</v>
      </c>
      <c r="D65" s="297">
        <v>2</v>
      </c>
      <c r="E65" s="298"/>
      <c r="F65" s="298">
        <f>E65*D65</f>
        <v>0</v>
      </c>
    </row>
    <row r="66" spans="1:6">
      <c r="A66" s="294"/>
      <c r="B66" s="295"/>
      <c r="C66" s="292"/>
      <c r="D66" s="297"/>
      <c r="E66" s="301"/>
      <c r="F66" s="298"/>
    </row>
    <row r="67" spans="1:6" ht="60">
      <c r="A67" s="294">
        <v>11</v>
      </c>
      <c r="B67" s="295" t="s">
        <v>269</v>
      </c>
      <c r="C67" s="292" t="s">
        <v>162</v>
      </c>
      <c r="D67" s="297">
        <v>1</v>
      </c>
      <c r="E67" s="298"/>
      <c r="F67" s="298">
        <f>E67*D67</f>
        <v>0</v>
      </c>
    </row>
    <row r="68" spans="1:6">
      <c r="A68" s="294"/>
      <c r="B68" s="295"/>
      <c r="C68" s="292"/>
      <c r="D68" s="297"/>
      <c r="E68" s="301"/>
      <c r="F68" s="301"/>
    </row>
    <row r="69" spans="1:6">
      <c r="A69" s="302"/>
      <c r="B69" s="303"/>
      <c r="C69" s="304"/>
      <c r="D69" s="305"/>
      <c r="E69" s="306"/>
      <c r="F69" s="306"/>
    </row>
    <row r="70" spans="1:6" ht="15.75" thickBot="1">
      <c r="B70" s="307"/>
    </row>
    <row r="71" spans="1:6" ht="18.75" thickBot="1">
      <c r="B71" s="308"/>
      <c r="F71" s="309">
        <f>SUM(F3:F69)</f>
        <v>0</v>
      </c>
    </row>
    <row r="72" spans="1:6" ht="18">
      <c r="B72" s="308"/>
      <c r="F72" s="283"/>
    </row>
    <row r="73" spans="1:6" ht="18">
      <c r="B73" s="308"/>
      <c r="F73" s="283"/>
    </row>
  </sheetData>
  <pageMargins left="0.78740157480314965" right="0.39370078740157483" top="1.1811023622047245" bottom="0.39370078740157483" header="0.31496062992125984" footer="0.31496062992125984"/>
  <pageSetup paperSize="9" scale="75" orientation="portrait" r:id="rId1"/>
  <headerFooter>
    <oddHeader>&amp;C&amp;"Arial,Krepko"&amp;14INŽENIRSKI BIRO PETRU d.o.o.&amp;"-,Običajno"&amp;11
&amp;"Arial,Navadno"&amp;14Ulica Dušana Kvedra 37, 3000 CELJE&amp;"-,Običajno"&amp;11
&amp;"Arial,Navadno"&amp;14e-mail: info@ib-petru.si, tel.: 386 (0)3 492 72 46, fax: 386 (0)3 492 72 47</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15</vt:i4>
      </vt:variant>
    </vt:vector>
  </HeadingPairs>
  <TitlesOfParts>
    <vt:vector size="24" baseType="lpstr">
      <vt:lpstr>skupna rek</vt:lpstr>
      <vt:lpstr>A-gradbena dela</vt:lpstr>
      <vt:lpstr>B-obrtna dela</vt:lpstr>
      <vt:lpstr>D.Rekapitulacija</vt:lpstr>
      <vt:lpstr>D.Moč</vt:lpstr>
      <vt:lpstr>D.Mala napetost</vt:lpstr>
      <vt:lpstr>D.RAZNO</vt:lpstr>
      <vt:lpstr>E.II_SI_REKAPITULACIJA</vt:lpstr>
      <vt:lpstr>E.II_SI_POPIS</vt:lpstr>
      <vt:lpstr>'A-gradbena dela'!Področje_tiskanja</vt:lpstr>
      <vt:lpstr>'B-obrtna dela'!Področje_tiskanja</vt:lpstr>
      <vt:lpstr>'D.Mala napetost'!Področje_tiskanja</vt:lpstr>
      <vt:lpstr>D.Moč!Področje_tiskanja</vt:lpstr>
      <vt:lpstr>D.RAZNO!Področje_tiskanja</vt:lpstr>
      <vt:lpstr>D.Rekapitulacija!Področje_tiskanja</vt:lpstr>
      <vt:lpstr>E.II_SI_POPIS!Področje_tiskanja</vt:lpstr>
      <vt:lpstr>'skupna rek'!Področje_tiskanja</vt:lpstr>
      <vt:lpstr>'A-gradbena dela'!Tiskanje_naslovov</vt:lpstr>
      <vt:lpstr>'B-obrtna dela'!Tiskanje_naslovov</vt:lpstr>
      <vt:lpstr>'D.Mala napetost'!Tiskanje_naslovov</vt:lpstr>
      <vt:lpstr>D.Moč!Tiskanje_naslovov</vt:lpstr>
      <vt:lpstr>D.RAZNO!Tiskanje_naslovov</vt:lpstr>
      <vt:lpstr>E.II_SI_POPIS!Tiskanje_naslovov</vt:lpstr>
      <vt:lpstr>'skupna rek'!Tiskanje_naslovov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dc:creator>
  <cp:lastModifiedBy>Milan Cehner</cp:lastModifiedBy>
  <cp:lastPrinted>2023-12-20T17:16:56Z</cp:lastPrinted>
  <dcterms:created xsi:type="dcterms:W3CDTF">1999-01-21T18:41:28Z</dcterms:created>
  <dcterms:modified xsi:type="dcterms:W3CDTF">2023-12-20T17:18:18Z</dcterms:modified>
</cp:coreProperties>
</file>